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7"/>
  <workbookPr defaultThemeVersion="166925"/>
  <mc:AlternateContent xmlns:mc="http://schemas.openxmlformats.org/markup-compatibility/2006">
    <mc:Choice Requires="x15">
      <x15ac:absPath xmlns:x15ac="http://schemas.microsoft.com/office/spreadsheetml/2010/11/ac" url="/Users/christophschwemberger/Desktop/"/>
    </mc:Choice>
  </mc:AlternateContent>
  <xr:revisionPtr revIDLastSave="0" documentId="8_{9CECF18A-6712-A54C-8E2D-EE6B39DD2578}" xr6:coauthVersionLast="47" xr6:coauthVersionMax="47" xr10:uidLastSave="{00000000-0000-0000-0000-000000000000}"/>
  <bookViews>
    <workbookView xWindow="0" yWindow="500" windowWidth="51200" windowHeight="28300" xr2:uid="{BD8D5F06-8217-5F43-B7D9-B4D905D575B2}"/>
  </bookViews>
  <sheets>
    <sheet name="Ergebnis" sheetId="2" r:id="rId1"/>
  </sheets>
  <definedNames>
    <definedName name="_xlnm.Print_Area" localSheetId="0">Ergebnis!$C:$E</definedName>
    <definedName name="staffelpreise">#REF!</definedName>
  </definedNames>
  <calcPr calcId="191028"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7" i="2" l="1"/>
  <c r="I46" i="2"/>
  <c r="I45" i="2"/>
  <c r="I44" i="2"/>
  <c r="N43" i="2"/>
  <c r="N44" i="2" s="1"/>
  <c r="X44" i="2" s="1"/>
  <c r="L43" i="2"/>
  <c r="V43" i="2" s="1"/>
  <c r="K43" i="2"/>
  <c r="U43" i="2" s="1"/>
  <c r="J43" i="2"/>
  <c r="I43" i="2"/>
  <c r="N41" i="2"/>
  <c r="S41" i="2" s="1"/>
  <c r="X41" i="2" s="1"/>
  <c r="M41" i="2"/>
  <c r="R41" i="2" s="1"/>
  <c r="W41" i="2" s="1"/>
  <c r="L41" i="2"/>
  <c r="Q41" i="2" s="1"/>
  <c r="V41" i="2" s="1"/>
  <c r="K41" i="2"/>
  <c r="P41" i="2" s="1"/>
  <c r="U41" i="2" s="1"/>
  <c r="J41" i="2"/>
  <c r="O41" i="2" s="1"/>
  <c r="T41" i="2" s="1"/>
  <c r="N40" i="2"/>
  <c r="M40" i="2"/>
  <c r="M43" i="2" s="1"/>
  <c r="W43" i="2" s="1"/>
  <c r="L40" i="2"/>
  <c r="K40" i="2"/>
  <c r="J40" i="2"/>
  <c r="I8" i="2"/>
  <c r="I7" i="2"/>
  <c r="I6" i="2"/>
  <c r="I5" i="2"/>
  <c r="I4" i="2"/>
  <c r="I34" i="2"/>
  <c r="I33" i="2"/>
  <c r="I32" i="2"/>
  <c r="I31" i="2"/>
  <c r="L30" i="2"/>
  <c r="I30" i="2"/>
  <c r="I22" i="2"/>
  <c r="I21" i="2"/>
  <c r="I20" i="2"/>
  <c r="I19" i="2"/>
  <c r="N18" i="2"/>
  <c r="I18" i="2"/>
  <c r="N28" i="2"/>
  <c r="S28" i="2" s="1"/>
  <c r="X28" i="2" s="1"/>
  <c r="M28" i="2"/>
  <c r="R28" i="2" s="1"/>
  <c r="W28" i="2" s="1"/>
  <c r="L28" i="2"/>
  <c r="Q28" i="2" s="1"/>
  <c r="V28" i="2" s="1"/>
  <c r="K28" i="2"/>
  <c r="P28" i="2" s="1"/>
  <c r="U28" i="2" s="1"/>
  <c r="J28" i="2"/>
  <c r="O28" i="2" s="1"/>
  <c r="T28" i="2" s="1"/>
  <c r="N27" i="2"/>
  <c r="N30" i="2" s="1"/>
  <c r="N31" i="2" s="1"/>
  <c r="M27" i="2"/>
  <c r="M30" i="2" s="1"/>
  <c r="L27" i="2"/>
  <c r="K27" i="2"/>
  <c r="K30" i="2" s="1"/>
  <c r="J27" i="2"/>
  <c r="J30" i="2" s="1"/>
  <c r="N15" i="2"/>
  <c r="M15" i="2"/>
  <c r="M18" i="2" s="1"/>
  <c r="L15" i="2"/>
  <c r="L18" i="2" s="1"/>
  <c r="K15" i="2"/>
  <c r="K18" i="2" s="1"/>
  <c r="O16" i="2"/>
  <c r="T16" i="2" s="1"/>
  <c r="N16" i="2"/>
  <c r="S16" i="2" s="1"/>
  <c r="X16" i="2" s="1"/>
  <c r="M16" i="2"/>
  <c r="R16" i="2" s="1"/>
  <c r="W16" i="2" s="1"/>
  <c r="L16" i="2"/>
  <c r="Q16" i="2" s="1"/>
  <c r="V16" i="2" s="1"/>
  <c r="K16" i="2"/>
  <c r="P16" i="2" s="1"/>
  <c r="U16" i="2" s="1"/>
  <c r="J16" i="2"/>
  <c r="J15" i="2"/>
  <c r="J18" i="2" s="1"/>
  <c r="N1" i="2"/>
  <c r="N4" i="2" s="1"/>
  <c r="N5" i="2" s="1"/>
  <c r="M1" i="2"/>
  <c r="M4" i="2" s="1"/>
  <c r="M5" i="2" s="1"/>
  <c r="M6" i="2" s="1"/>
  <c r="L1" i="2"/>
  <c r="L4" i="2" s="1"/>
  <c r="K1" i="2"/>
  <c r="K4" i="2" s="1"/>
  <c r="J1" i="2"/>
  <c r="J4" i="2" s="1"/>
  <c r="A5" i="2"/>
  <c r="A6" i="2"/>
  <c r="A7" i="2"/>
  <c r="A8" i="2"/>
  <c r="A4" i="2"/>
  <c r="X43" i="2" l="1"/>
  <c r="M44" i="2"/>
  <c r="W44" i="2" s="1"/>
  <c r="K45" i="2"/>
  <c r="U45" i="2" s="1"/>
  <c r="J44" i="2"/>
  <c r="T44" i="2" s="1"/>
  <c r="N45" i="2"/>
  <c r="X45" i="2" s="1"/>
  <c r="N46" i="2"/>
  <c r="X46" i="2" s="1"/>
  <c r="T43" i="2"/>
  <c r="K44" i="2"/>
  <c r="U44" i="2" s="1"/>
  <c r="J45" i="2"/>
  <c r="T45" i="2" s="1"/>
  <c r="M45" i="2"/>
  <c r="W45" i="2" s="1"/>
  <c r="L44" i="2"/>
  <c r="L45" i="2" s="1"/>
  <c r="V45" i="2" s="1"/>
  <c r="K5" i="2"/>
  <c r="J19" i="2"/>
  <c r="J20" i="2" s="1"/>
  <c r="J21" i="2" s="1"/>
  <c r="T21" i="2" s="1"/>
  <c r="L5" i="2"/>
  <c r="K6" i="2"/>
  <c r="M7" i="2"/>
  <c r="M8" i="2" s="1"/>
  <c r="J5" i="2"/>
  <c r="J6" i="2" s="1"/>
  <c r="L6" i="2"/>
  <c r="N6" i="2"/>
  <c r="N7" i="2" s="1"/>
  <c r="N8" i="2" s="1"/>
  <c r="J31" i="2"/>
  <c r="K31" i="2"/>
  <c r="K32" i="2" s="1"/>
  <c r="L31" i="2"/>
  <c r="L32" i="2" s="1"/>
  <c r="N32" i="2"/>
  <c r="N33" i="2" s="1"/>
  <c r="N34" i="2" s="1"/>
  <c r="M31" i="2"/>
  <c r="M19" i="2"/>
  <c r="M20" i="2" s="1"/>
  <c r="M21" i="2" s="1"/>
  <c r="N19" i="2"/>
  <c r="N20" i="2" s="1"/>
  <c r="K19" i="2"/>
  <c r="K20" i="2" s="1"/>
  <c r="L19" i="2"/>
  <c r="L20" i="2" s="1"/>
  <c r="L21" i="2" s="1"/>
  <c r="L22" i="2" s="1"/>
  <c r="N21" i="2"/>
  <c r="N22" i="2" s="1"/>
  <c r="K21" i="2"/>
  <c r="K22" i="2" s="1"/>
  <c r="V30" i="2"/>
  <c r="T30" i="2"/>
  <c r="U30" i="2"/>
  <c r="V18" i="2"/>
  <c r="X18" i="2"/>
  <c r="V4" i="2"/>
  <c r="U4" i="2"/>
  <c r="T4" i="2"/>
  <c r="U18" i="2"/>
  <c r="N47" i="2" l="1"/>
  <c r="X47" i="2" s="1"/>
  <c r="X48" i="2" s="1"/>
  <c r="E47" i="2" s="1"/>
  <c r="M46" i="2"/>
  <c r="W46" i="2" s="1"/>
  <c r="W48" i="2" s="1"/>
  <c r="E46" i="2" s="1"/>
  <c r="M47" i="2"/>
  <c r="W47" i="2" s="1"/>
  <c r="N48" i="2"/>
  <c r="K46" i="2"/>
  <c r="J46" i="2"/>
  <c r="T46" i="2" s="1"/>
  <c r="V44" i="2"/>
  <c r="L46" i="2"/>
  <c r="V46" i="2" s="1"/>
  <c r="K47" i="2"/>
  <c r="U47" i="2" s="1"/>
  <c r="J7" i="2"/>
  <c r="J8" i="2" s="1"/>
  <c r="L7" i="2"/>
  <c r="L8" i="2" s="1"/>
  <c r="K7" i="2"/>
  <c r="K8" i="2" s="1"/>
  <c r="J32" i="2"/>
  <c r="J33" i="2" s="1"/>
  <c r="K33" i="2"/>
  <c r="K34" i="2"/>
  <c r="L33" i="2"/>
  <c r="L34" i="2" s="1"/>
  <c r="M32" i="2"/>
  <c r="M33" i="2" s="1"/>
  <c r="M22" i="2"/>
  <c r="T31" i="2"/>
  <c r="W30" i="2"/>
  <c r="V5" i="2"/>
  <c r="W4" i="2"/>
  <c r="J22" i="2"/>
  <c r="T22" i="2" s="1"/>
  <c r="U19" i="2"/>
  <c r="T18" i="2"/>
  <c r="X4" i="2"/>
  <c r="W18" i="2"/>
  <c r="T19" i="2"/>
  <c r="T5" i="2"/>
  <c r="T20" i="2"/>
  <c r="U5" i="2"/>
  <c r="M48" i="2" l="1"/>
  <c r="L47" i="2"/>
  <c r="V47" i="2" s="1"/>
  <c r="V48" i="2"/>
  <c r="E45" i="2" s="1"/>
  <c r="J47" i="2"/>
  <c r="U46" i="2"/>
  <c r="U48" i="2" s="1"/>
  <c r="E44" i="2" s="1"/>
  <c r="K48" i="2"/>
  <c r="L48" i="2"/>
  <c r="J34" i="2"/>
  <c r="M34" i="2"/>
  <c r="U32" i="2"/>
  <c r="X30" i="2"/>
  <c r="U31" i="2"/>
  <c r="U6" i="2"/>
  <c r="X5" i="2"/>
  <c r="V19" i="2"/>
  <c r="U20" i="2"/>
  <c r="T23" i="2"/>
  <c r="T32" i="2"/>
  <c r="T6" i="2"/>
  <c r="W19" i="2"/>
  <c r="J23" i="2"/>
  <c r="J24" i="2" s="1"/>
  <c r="T7" i="2"/>
  <c r="T47" i="2" l="1"/>
  <c r="T48" i="2" s="1"/>
  <c r="J48" i="2"/>
  <c r="E18" i="2"/>
  <c r="V31" i="2"/>
  <c r="X19" i="2"/>
  <c r="V20" i="2"/>
  <c r="V21" i="2"/>
  <c r="U33" i="2"/>
  <c r="W31" i="2"/>
  <c r="W5" i="2"/>
  <c r="U21" i="2"/>
  <c r="V22" i="2"/>
  <c r="T33" i="2"/>
  <c r="T34" i="2"/>
  <c r="Y48" i="2" l="1"/>
  <c r="E43" i="2"/>
  <c r="E48" i="2" s="1"/>
  <c r="V23" i="2"/>
  <c r="E20" i="2" s="1"/>
  <c r="W21" i="2"/>
  <c r="X20" i="2"/>
  <c r="W20" i="2"/>
  <c r="T35" i="2"/>
  <c r="U34" i="2"/>
  <c r="U35" i="2" s="1"/>
  <c r="E31" i="2" s="1"/>
  <c r="K35" i="2"/>
  <c r="K36" i="2" s="1"/>
  <c r="V32" i="2"/>
  <c r="V6" i="2"/>
  <c r="V7" i="2"/>
  <c r="U7" i="2"/>
  <c r="W22" i="2"/>
  <c r="L23" i="2"/>
  <c r="L24" i="2" s="1"/>
  <c r="U22" i="2"/>
  <c r="U23" i="2" s="1"/>
  <c r="K23" i="2"/>
  <c r="K24" i="2" s="1"/>
  <c r="J35" i="2"/>
  <c r="J36" i="2" s="1"/>
  <c r="T8" i="2"/>
  <c r="T9" i="2" s="1"/>
  <c r="J9" i="2"/>
  <c r="J10" i="2" s="1"/>
  <c r="K9" i="2"/>
  <c r="K10" i="2" s="1"/>
  <c r="U8" i="2"/>
  <c r="F48" i="2" l="1"/>
  <c r="E30" i="2"/>
  <c r="E19" i="2"/>
  <c r="E4" i="2"/>
  <c r="W23" i="2"/>
  <c r="E21" i="2" s="1"/>
  <c r="X22" i="2"/>
  <c r="W32" i="2"/>
  <c r="X32" i="2"/>
  <c r="X31" i="2"/>
  <c r="M23" i="2"/>
  <c r="M24" i="2" s="1"/>
  <c r="U9" i="2"/>
  <c r="E5" i="2" s="1"/>
  <c r="V34" i="2"/>
  <c r="V33" i="2"/>
  <c r="W6" i="2"/>
  <c r="W7" i="2"/>
  <c r="X21" i="2" l="1"/>
  <c r="X23" i="2" s="1"/>
  <c r="E22" i="2" s="1"/>
  <c r="E23" i="2" s="1"/>
  <c r="V35" i="2"/>
  <c r="L35" i="2"/>
  <c r="L36" i="2" s="1"/>
  <c r="W33" i="2"/>
  <c r="W34" i="2"/>
  <c r="W35" i="2" s="1"/>
  <c r="E33" i="2" s="1"/>
  <c r="M35" i="2"/>
  <c r="M36" i="2" s="1"/>
  <c r="L9" i="2"/>
  <c r="L10" i="2" s="1"/>
  <c r="V8" i="2"/>
  <c r="V9" i="2" s="1"/>
  <c r="X6" i="2"/>
  <c r="X7" i="2"/>
  <c r="N23" i="2"/>
  <c r="N24" i="2" s="1"/>
  <c r="E32" i="2" l="1"/>
  <c r="Y23" i="2"/>
  <c r="F23" i="2" s="1"/>
  <c r="E6" i="2"/>
  <c r="X33" i="2"/>
  <c r="X34" i="2"/>
  <c r="X8" i="2"/>
  <c r="X9" i="2" s="1"/>
  <c r="E8" i="2" s="1"/>
  <c r="W8" i="2"/>
  <c r="W9" i="2" s="1"/>
  <c r="E7" i="2" s="1"/>
  <c r="M9" i="2"/>
  <c r="M10" i="2" s="1"/>
  <c r="E9" i="2" l="1"/>
  <c r="Y9" i="2"/>
  <c r="F9" i="2" s="1"/>
  <c r="N35" i="2"/>
  <c r="N36" i="2" s="1"/>
  <c r="X35" i="2"/>
  <c r="N9" i="2"/>
  <c r="N10" i="2" s="1"/>
  <c r="E34" i="2" l="1"/>
  <c r="E35" i="2" s="1"/>
  <c r="Y35" i="2"/>
  <c r="F51" i="2" s="1"/>
  <c r="F35" i="2" l="1"/>
</calcChain>
</file>

<file path=xl/sharedStrings.xml><?xml version="1.0" encoding="utf-8"?>
<sst xmlns="http://schemas.openxmlformats.org/spreadsheetml/2006/main" count="82" uniqueCount="38">
  <si>
    <t>Deklarationsgebühr (selbst) inkl. QS</t>
  </si>
  <si>
    <t>Intervall</t>
  </si>
  <si>
    <t>Allgemeine Produkte</t>
  </si>
  <si>
    <t>Zus. Produkte</t>
  </si>
  <si>
    <t>Wärmepump., Heizk.</t>
  </si>
  <si>
    <t>Aufbauten</t>
  </si>
  <si>
    <t>Händler</t>
  </si>
  <si>
    <t>Stück</t>
  </si>
  <si>
    <t>Gebühren für Selbstdeklaration exkl. Listungsgebühren.</t>
  </si>
  <si>
    <t>Staffelung</t>
  </si>
  <si>
    <t>Anzahl Produkte</t>
  </si>
  <si>
    <t>Preis in Euro</t>
  </si>
  <si>
    <t>Betrag</t>
  </si>
  <si>
    <t xml:space="preserve">1.–5. </t>
  </si>
  <si>
    <t>zusätzlich für zusammengesetzte Produkte (z.B. Fenster)</t>
  </si>
  <si>
    <t xml:space="preserve">6.–20. </t>
  </si>
  <si>
    <t>Wärmepumpen, Biomasse-Heizkessel</t>
  </si>
  <si>
    <t xml:space="preserve">21.–45. </t>
  </si>
  <si>
    <t xml:space="preserve">46.–60. </t>
  </si>
  <si>
    <t>Zuordnung von Händlern zu Produkt pro Jahr</t>
  </si>
  <si>
    <t xml:space="preserve">ab 61. </t>
  </si>
  <si>
    <t>Quersumme (check)</t>
  </si>
  <si>
    <t>check</t>
  </si>
  <si>
    <t>Eintragungsservice exkl. QS und Listung</t>
  </si>
  <si>
    <t>Gebühren für Eintragungsservice exkl. Qualitätssicherung und Listungsgebühren.</t>
  </si>
  <si>
    <t>Produkteintragung durch baubook GmbH</t>
  </si>
  <si>
    <t>Produktaktualisierung durch baubook GmbH</t>
  </si>
  <si>
    <t>Eintragung EPD-Daten per Import-Datei</t>
  </si>
  <si>
    <t xml:space="preserve">ab 21. </t>
  </si>
  <si>
    <t>Listungsgebühren pro Jahr</t>
  </si>
  <si>
    <t>Produktlistung auf allen Österreischischen Plattformen und/oder BNB-Plattform</t>
  </si>
  <si>
    <t>Produkte allgm., Fenster, Wärmepumpen, Heizkessel</t>
  </si>
  <si>
    <t>Produktaktualisierung / Qualitätssicherung</t>
  </si>
  <si>
    <t>Allgemeine Produkte, Wärmepumpen, Biomasse-Heizkessel</t>
  </si>
  <si>
    <t>Änderung von Dokumenten mit Qualitätssicherung (alle Produkte)</t>
  </si>
  <si>
    <t>Produktänderung ohne Qualitätssicherung</t>
  </si>
  <si>
    <t>Gesamtkosten</t>
  </si>
  <si>
    <t>Gebühren für Qualitätssicherung exkl. Listungsgebühren für nicht aktuelle Produkte. Für "aktuelle Produkte" ist eine Produktänderung oder Produktaktualisierung ab 01.01.2024  KOSTENLOS! Ein Produkt gilt als aktuell, wenn das Datum der letzten Produktänderung (baubook Qualitätssicherung) nicht älter als 2 Jahre 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</si>
</sst>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5" x14ac:knownFonts="1">
    <font>
      <sz val="12"/>
      <color theme="1"/>
      <name val="Calibri"/>
      <family val="2"/>
      <scheme val="minor"/>
    </font>
    <font>
      <sz val="12"/>
      <color theme="1"/>
      <name val="Calibri"/>
      <family val="2"/>
      <scheme val="minor"/>
    </font>
    <font>
      <b/>
      <sz val="12"/>
      <color theme="1"/>
      <name val="Calibri"/>
      <family val="2"/>
      <scheme val="minor"/>
    </font>
    <font>
      <i/>
      <sz val="12"/>
      <color theme="0" tint="-0.14999847407452621"/>
      <name val="Calibri"/>
      <family val="2"/>
      <scheme val="minor"/>
    </font>
    <font>
      <b/>
      <sz val="12"/>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9"/>
        <bgColor indexed="64"/>
      </patternFill>
    </fill>
  </fills>
  <borders count="11">
    <border>
      <left/>
      <right/>
      <top/>
      <bottom/>
      <diagonal/>
    </border>
    <border>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44">
    <xf numFmtId="0" fontId="0" fillId="0" borderId="0" xfId="0"/>
    <xf numFmtId="0" fontId="0" fillId="0" borderId="0" xfId="0" applyAlignment="1">
      <alignment wrapText="1"/>
    </xf>
    <xf numFmtId="0" fontId="2" fillId="0" borderId="0" xfId="0" applyFont="1"/>
    <xf numFmtId="0" fontId="0" fillId="0" borderId="2" xfId="0" applyBorder="1" applyAlignment="1">
      <alignment wrapText="1"/>
    </xf>
    <xf numFmtId="0" fontId="0" fillId="0" borderId="3" xfId="0" applyBorder="1" applyAlignment="1">
      <alignment wrapText="1"/>
    </xf>
    <xf numFmtId="0" fontId="0" fillId="0" borderId="4" xfId="0" applyBorder="1" applyAlignment="1">
      <alignment wrapText="1"/>
    </xf>
    <xf numFmtId="0" fontId="2" fillId="2" borderId="10" xfId="0" applyFont="1" applyFill="1" applyBorder="1" applyAlignment="1">
      <alignment wrapText="1"/>
    </xf>
    <xf numFmtId="164" fontId="0" fillId="0" borderId="0" xfId="1" applyNumberFormat="1" applyFont="1" applyProtection="1"/>
    <xf numFmtId="0" fontId="0" fillId="3" borderId="0" xfId="0" applyFill="1"/>
    <xf numFmtId="164" fontId="0" fillId="3" borderId="0" xfId="1" applyNumberFormat="1" applyFont="1" applyFill="1" applyProtection="1"/>
    <xf numFmtId="164" fontId="1" fillId="0" borderId="5" xfId="1" applyNumberFormat="1" applyFont="1" applyBorder="1" applyProtection="1"/>
    <xf numFmtId="164" fontId="1" fillId="0" borderId="0" xfId="1" applyNumberFormat="1" applyFont="1" applyBorder="1" applyProtection="1"/>
    <xf numFmtId="164" fontId="1" fillId="0" borderId="6" xfId="1" applyNumberFormat="1" applyFont="1" applyBorder="1" applyProtection="1"/>
    <xf numFmtId="164" fontId="0" fillId="3" borderId="5" xfId="1" applyNumberFormat="1" applyFont="1" applyFill="1" applyBorder="1" applyProtection="1"/>
    <xf numFmtId="164" fontId="0" fillId="3" borderId="0" xfId="1" applyNumberFormat="1" applyFont="1" applyFill="1" applyBorder="1" applyProtection="1"/>
    <xf numFmtId="164" fontId="0" fillId="0" borderId="5" xfId="1" applyNumberFormat="1" applyFont="1" applyBorder="1" applyProtection="1"/>
    <xf numFmtId="164" fontId="0" fillId="0" borderId="0" xfId="1" applyNumberFormat="1" applyFont="1" applyBorder="1" applyProtection="1"/>
    <xf numFmtId="164" fontId="0" fillId="0" borderId="6" xfId="1" applyNumberFormat="1" applyFont="1" applyBorder="1" applyProtection="1"/>
    <xf numFmtId="164" fontId="1" fillId="0" borderId="7" xfId="1" applyNumberFormat="1" applyFont="1" applyBorder="1" applyProtection="1"/>
    <xf numFmtId="164" fontId="1" fillId="0" borderId="8" xfId="1" applyNumberFormat="1" applyFont="1" applyBorder="1" applyProtection="1"/>
    <xf numFmtId="164" fontId="1" fillId="0" borderId="9" xfId="1" applyNumberFormat="1" applyFont="1" applyBorder="1" applyProtection="1"/>
    <xf numFmtId="164" fontId="0" fillId="3" borderId="7" xfId="1" applyNumberFormat="1" applyFont="1" applyFill="1" applyBorder="1" applyProtection="1"/>
    <xf numFmtId="164" fontId="0" fillId="3" borderId="8" xfId="1" applyNumberFormat="1" applyFont="1" applyFill="1" applyBorder="1" applyProtection="1"/>
    <xf numFmtId="164" fontId="0" fillId="0" borderId="7" xfId="1" applyNumberFormat="1" applyFont="1" applyBorder="1" applyProtection="1"/>
    <xf numFmtId="164" fontId="0" fillId="0" borderId="8" xfId="1" applyNumberFormat="1" applyFont="1" applyBorder="1" applyProtection="1"/>
    <xf numFmtId="164" fontId="0" fillId="0" borderId="9" xfId="1" applyNumberFormat="1" applyFont="1" applyBorder="1" applyProtection="1"/>
    <xf numFmtId="164" fontId="0" fillId="0" borderId="1" xfId="1" applyNumberFormat="1" applyFont="1" applyBorder="1" applyProtection="1"/>
    <xf numFmtId="164" fontId="0" fillId="0" borderId="0" xfId="0" applyNumberFormat="1"/>
    <xf numFmtId="164" fontId="3" fillId="0" borderId="0" xfId="1" applyNumberFormat="1" applyFont="1" applyBorder="1" applyProtection="1"/>
    <xf numFmtId="0" fontId="3" fillId="0" borderId="0" xfId="0" applyFont="1"/>
    <xf numFmtId="164" fontId="3" fillId="0" borderId="0" xfId="0" applyNumberFormat="1" applyFont="1"/>
    <xf numFmtId="0" fontId="0" fillId="0" borderId="5" xfId="0" applyBorder="1" applyAlignment="1">
      <alignment wrapText="1"/>
    </xf>
    <xf numFmtId="164" fontId="3" fillId="0" borderId="6" xfId="0" applyNumberFormat="1" applyFont="1" applyBorder="1"/>
    <xf numFmtId="164" fontId="1" fillId="3" borderId="5" xfId="1" applyNumberFormat="1" applyFont="1" applyFill="1" applyBorder="1" applyProtection="1"/>
    <xf numFmtId="164" fontId="1" fillId="3" borderId="0" xfId="1" applyNumberFormat="1" applyFont="1" applyFill="1" applyBorder="1" applyProtection="1"/>
    <xf numFmtId="164" fontId="1" fillId="3" borderId="6" xfId="1" applyNumberFormat="1" applyFont="1" applyFill="1" applyBorder="1" applyProtection="1"/>
    <xf numFmtId="164" fontId="1" fillId="3" borderId="8" xfId="1" applyNumberFormat="1" applyFont="1" applyFill="1" applyBorder="1" applyProtection="1"/>
    <xf numFmtId="164" fontId="1" fillId="3" borderId="9" xfId="1" applyNumberFormat="1" applyFont="1" applyFill="1" applyBorder="1" applyProtection="1"/>
    <xf numFmtId="164" fontId="3" fillId="0" borderId="0" xfId="1" applyNumberFormat="1" applyFont="1" applyProtection="1"/>
    <xf numFmtId="164" fontId="4" fillId="0" borderId="1" xfId="0" applyNumberFormat="1" applyFont="1" applyBorder="1"/>
    <xf numFmtId="0" fontId="2" fillId="0" borderId="5" xfId="0" applyFont="1" applyBorder="1" applyAlignment="1">
      <alignment horizontal="center"/>
    </xf>
    <xf numFmtId="0" fontId="2" fillId="0" borderId="0" xfId="0" applyFont="1" applyAlignment="1">
      <alignment horizontal="center"/>
    </xf>
    <xf numFmtId="0" fontId="2" fillId="0" borderId="6" xfId="0" applyFont="1" applyBorder="1" applyAlignment="1">
      <alignment horizontal="center"/>
    </xf>
    <xf numFmtId="0" fontId="0" fillId="0" borderId="0" xfId="0" applyAlignment="1">
      <alignment horizontal="left"/>
    </xf>
  </cellXfs>
  <cellStyles count="2">
    <cellStyle name="Komma" xfId="1" builtinId="3"/>
    <cellStyle name="Standard" xfId="0" builtinId="0"/>
  </cellStyles>
  <dxfs count="1">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gif"/></Relationships>
</file>

<file path=xl/drawings/drawing1.xml><?xml version="1.0" encoding="utf-8"?>
<xdr:wsDr xmlns:xdr="http://schemas.openxmlformats.org/drawingml/2006/spreadsheetDrawing" xmlns:a="http://schemas.openxmlformats.org/drawingml/2006/main">
  <xdr:twoCellAnchor editAs="oneCell">
    <xdr:from>
      <xdr:col>1</xdr:col>
      <xdr:colOff>215900</xdr:colOff>
      <xdr:row>0</xdr:row>
      <xdr:rowOff>127000</xdr:rowOff>
    </xdr:from>
    <xdr:to>
      <xdr:col>5</xdr:col>
      <xdr:colOff>781594</xdr:colOff>
      <xdr:row>0</xdr:row>
      <xdr:rowOff>1041400</xdr:rowOff>
    </xdr:to>
    <xdr:pic>
      <xdr:nvPicPr>
        <xdr:cNvPr id="7" name="Grafik 6">
          <a:extLst>
            <a:ext uri="{FF2B5EF4-FFF2-40B4-BE49-F238E27FC236}">
              <a16:creationId xmlns:a16="http://schemas.microsoft.com/office/drawing/2014/main" id="{2E289E39-ABC0-CE68-1BF2-45CAAB0F13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15900" y="127000"/>
          <a:ext cx="4362994" cy="914400"/>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FBAB5-360B-4C63-8C37-BDF0D0566B2C}">
  <dimension ref="A1:Z52"/>
  <sheetViews>
    <sheetView tabSelected="1" topLeftCell="B1" zoomScale="150" zoomScaleNormal="150" zoomScaleSheetLayoutView="50" workbookViewId="0">
      <selection activeCell="K52" sqref="K52"/>
    </sheetView>
  </sheetViews>
  <sheetFormatPr baseColWidth="10" defaultColWidth="11" defaultRowHeight="16" x14ac:dyDescent="0.2"/>
  <cols>
    <col min="1" max="1" width="38.33203125" hidden="1" customWidth="1"/>
    <col min="3" max="3" width="39" customWidth="1"/>
    <col min="4" max="5" width="0" hidden="1" customWidth="1"/>
    <col min="6" max="6" width="13.83203125" customWidth="1"/>
    <col min="24" max="24" width="10.83203125" customWidth="1"/>
  </cols>
  <sheetData>
    <row r="1" spans="1:26" ht="100" customHeight="1" thickBot="1" x14ac:dyDescent="0.25">
      <c r="B1" s="43"/>
      <c r="C1" s="43"/>
      <c r="D1" s="43"/>
      <c r="E1" s="43"/>
      <c r="F1" s="43"/>
      <c r="G1" s="43"/>
      <c r="J1">
        <f>B4</f>
        <v>0</v>
      </c>
      <c r="K1">
        <f>B5</f>
        <v>0</v>
      </c>
      <c r="L1">
        <f>B6</f>
        <v>0</v>
      </c>
      <c r="M1">
        <f>B7</f>
        <v>0</v>
      </c>
      <c r="N1">
        <f>B8</f>
        <v>0</v>
      </c>
    </row>
    <row r="2" spans="1:26" s="1" customFormat="1" ht="34" x14ac:dyDescent="0.2">
      <c r="B2"/>
      <c r="C2" s="2" t="s">
        <v>0</v>
      </c>
      <c r="D2"/>
      <c r="E2"/>
      <c r="F2"/>
      <c r="G2"/>
      <c r="H2" t="s">
        <v>1</v>
      </c>
      <c r="I2"/>
      <c r="J2" s="3" t="s">
        <v>2</v>
      </c>
      <c r="K2" s="4" t="s">
        <v>3</v>
      </c>
      <c r="L2" s="4" t="s">
        <v>4</v>
      </c>
      <c r="M2" s="4" t="s">
        <v>5</v>
      </c>
      <c r="N2" s="5" t="s">
        <v>6</v>
      </c>
      <c r="O2" s="3" t="s">
        <v>2</v>
      </c>
      <c r="P2" s="4" t="s">
        <v>3</v>
      </c>
      <c r="Q2" s="4" t="s">
        <v>4</v>
      </c>
      <c r="R2" s="4" t="s">
        <v>5</v>
      </c>
      <c r="S2" s="4" t="s">
        <v>6</v>
      </c>
      <c r="T2" s="3" t="s">
        <v>2</v>
      </c>
      <c r="U2" s="4" t="s">
        <v>3</v>
      </c>
      <c r="V2" s="4" t="s">
        <v>4</v>
      </c>
      <c r="W2" s="4" t="s">
        <v>5</v>
      </c>
      <c r="X2" s="5" t="s">
        <v>6</v>
      </c>
    </row>
    <row r="3" spans="1:26" ht="34" x14ac:dyDescent="0.2">
      <c r="B3" t="s">
        <v>7</v>
      </c>
      <c r="C3" s="1" t="s">
        <v>8</v>
      </c>
      <c r="H3" t="s">
        <v>9</v>
      </c>
      <c r="J3" s="40" t="s">
        <v>10</v>
      </c>
      <c r="K3" s="41"/>
      <c r="L3" s="41"/>
      <c r="M3" s="41"/>
      <c r="N3" s="42"/>
      <c r="O3" s="40" t="s">
        <v>11</v>
      </c>
      <c r="P3" s="41"/>
      <c r="Q3" s="41"/>
      <c r="R3" s="41"/>
      <c r="S3" s="41"/>
      <c r="T3" s="40" t="s">
        <v>12</v>
      </c>
      <c r="U3" s="41"/>
      <c r="V3" s="41"/>
      <c r="W3" s="41"/>
      <c r="X3" s="42"/>
    </row>
    <row r="4" spans="1:26" x14ac:dyDescent="0.2">
      <c r="A4" t="str">
        <f>C4&amp;$C$3</f>
        <v>Allgemeine ProdukteGebühren für Selbstdeklaration exkl. Listungsgebühren.</v>
      </c>
      <c r="B4" s="6">
        <v>0</v>
      </c>
      <c r="C4" t="s">
        <v>2</v>
      </c>
      <c r="E4" s="7">
        <f>T9</f>
        <v>0</v>
      </c>
      <c r="G4" s="8" t="s">
        <v>13</v>
      </c>
      <c r="H4" s="9">
        <v>5</v>
      </c>
      <c r="I4" s="7">
        <f>$H4</f>
        <v>5</v>
      </c>
      <c r="J4" s="10">
        <f>IF(J1&lt;=$H4,J1,$H4)</f>
        <v>0</v>
      </c>
      <c r="K4" s="11">
        <f t="shared" ref="K4:N4" si="0">IF(K1&lt;=$H4,K1,$H4)</f>
        <v>0</v>
      </c>
      <c r="L4" s="11">
        <f t="shared" si="0"/>
        <v>0</v>
      </c>
      <c r="M4" s="11">
        <f t="shared" si="0"/>
        <v>0</v>
      </c>
      <c r="N4" s="12">
        <f t="shared" si="0"/>
        <v>0</v>
      </c>
      <c r="O4" s="13">
        <v>100</v>
      </c>
      <c r="P4" s="14">
        <v>44</v>
      </c>
      <c r="Q4" s="14">
        <v>57</v>
      </c>
      <c r="R4" s="14">
        <v>115</v>
      </c>
      <c r="S4" s="14">
        <v>45</v>
      </c>
      <c r="T4" s="15">
        <f>J4*O4</f>
        <v>0</v>
      </c>
      <c r="U4" s="16">
        <f>K4*P4</f>
        <v>0</v>
      </c>
      <c r="V4" s="16">
        <f>L4*Q4</f>
        <v>0</v>
      </c>
      <c r="W4" s="16">
        <f>M4*R4</f>
        <v>0</v>
      </c>
      <c r="X4" s="17">
        <f>N4*S4</f>
        <v>0</v>
      </c>
    </row>
    <row r="5" spans="1:26" x14ac:dyDescent="0.2">
      <c r="A5" t="str">
        <f t="shared" ref="A5:A8" si="1">C5&amp;$C$3</f>
        <v>zusätzlich für zusammengesetzte Produkte (z.B. Fenster)Gebühren für Selbstdeklaration exkl. Listungsgebühren.</v>
      </c>
      <c r="B5" s="6">
        <v>0</v>
      </c>
      <c r="C5" t="s">
        <v>14</v>
      </c>
      <c r="E5" s="7">
        <f>U9</f>
        <v>0</v>
      </c>
      <c r="G5" s="8" t="s">
        <v>15</v>
      </c>
      <c r="H5" s="9">
        <v>20</v>
      </c>
      <c r="I5" s="7">
        <f>IF($H5-$H4&lt;0,0,$H5-$H4)</f>
        <v>15</v>
      </c>
      <c r="J5" s="10">
        <f>IF(IF(J1-J4&gt;$I5,$I5,J1-J4)&lt;0,0,IF(J1-J4&gt;$I5,$I5,J1-J4))</f>
        <v>0</v>
      </c>
      <c r="K5" s="11">
        <f t="shared" ref="K5" si="2">IF(IF(K1-K4&gt;$I5,$I5,K1-K4)&lt;0,0,IF(K1-K4&gt;$I5,$I5,K1-K4))</f>
        <v>0</v>
      </c>
      <c r="L5" s="11">
        <f t="shared" ref="L5" si="3">IF(IF(L1-L4&gt;$I5,$I5,L1-L4)&lt;0,0,IF(L1-L4&gt;$I5,$I5,L1-L4))</f>
        <v>0</v>
      </c>
      <c r="M5" s="11">
        <f t="shared" ref="M5" si="4">IF(IF(M1-M4&gt;$I5,$I5,M1-M4)&lt;0,0,IF(M1-M4&gt;$I5,$I5,M1-M4))</f>
        <v>0</v>
      </c>
      <c r="N5" s="12">
        <f t="shared" ref="N5" si="5">IF(IF(N1-N4&gt;$I5,$I5,N1-N4)&lt;0,0,IF(N1-N4&gt;$I5,$I5,N1-N4))</f>
        <v>0</v>
      </c>
      <c r="O5" s="13">
        <v>90</v>
      </c>
      <c r="P5" s="14">
        <v>44</v>
      </c>
      <c r="Q5" s="14">
        <v>50</v>
      </c>
      <c r="R5" s="14">
        <v>115</v>
      </c>
      <c r="S5" s="14">
        <v>45</v>
      </c>
      <c r="T5" s="15">
        <f>J5*O5</f>
        <v>0</v>
      </c>
      <c r="U5" s="16">
        <f>K5*P5</f>
        <v>0</v>
      </c>
      <c r="V5" s="16">
        <f t="shared" ref="T5:X8" si="6">L5*Q5</f>
        <v>0</v>
      </c>
      <c r="W5" s="16">
        <f t="shared" si="6"/>
        <v>0</v>
      </c>
      <c r="X5" s="17">
        <f t="shared" si="6"/>
        <v>0</v>
      </c>
    </row>
    <row r="6" spans="1:26" x14ac:dyDescent="0.2">
      <c r="A6" t="str">
        <f t="shared" si="1"/>
        <v>Wärmepumpen, Biomasse-HeizkesselGebühren für Selbstdeklaration exkl. Listungsgebühren.</v>
      </c>
      <c r="B6" s="6">
        <v>0</v>
      </c>
      <c r="C6" t="s">
        <v>16</v>
      </c>
      <c r="E6" s="7">
        <f>V9</f>
        <v>0</v>
      </c>
      <c r="G6" s="8" t="s">
        <v>17</v>
      </c>
      <c r="H6" s="9">
        <v>45</v>
      </c>
      <c r="I6" s="7">
        <f>IF($H6-$H5&lt;0,0,$H6-$H5)</f>
        <v>25</v>
      </c>
      <c r="J6" s="10">
        <f>IF(IF(J1-J4-J5&gt;$I6,$I6,J1-J4-J5)&lt;0,0,IF(J1-J4-J5&gt;$I6,$I6,J1-J4-J5))</f>
        <v>0</v>
      </c>
      <c r="K6" s="11">
        <f t="shared" ref="K6" si="7">IF(IF(K1-K4-K5&gt;$I6,$I6,K1-K4-K5)&lt;0,0,IF(K1-K4-K5&gt;$I6,$I6,K1-K4-K5))</f>
        <v>0</v>
      </c>
      <c r="L6" s="11">
        <f t="shared" ref="L6" si="8">IF(IF(L1-L4-L5&gt;$I6,$I6,L1-L4-L5)&lt;0,0,IF(L1-L4-L5&gt;$I6,$I6,L1-L4-L5))</f>
        <v>0</v>
      </c>
      <c r="M6" s="11">
        <f t="shared" ref="M6" si="9">IF(IF(M1-M4-M5&gt;$I6,$I6,M1-M4-M5)&lt;0,0,IF(M1-M4-M5&gt;$I6,$I6,M1-M4-M5))</f>
        <v>0</v>
      </c>
      <c r="N6" s="12">
        <f t="shared" ref="N6" si="10">IF(IF(N1-N4-N5&gt;$I6,$I6,N1-N4-N5)&lt;0,0,IF(N1-N4-N5&gt;$I6,$I6,N1-N4-N5))</f>
        <v>0</v>
      </c>
      <c r="O6" s="13">
        <v>74</v>
      </c>
      <c r="P6" s="14">
        <v>44</v>
      </c>
      <c r="Q6" s="14">
        <v>43</v>
      </c>
      <c r="R6" s="14">
        <v>115</v>
      </c>
      <c r="S6" s="14">
        <v>30</v>
      </c>
      <c r="T6" s="15">
        <f>J6*O6</f>
        <v>0</v>
      </c>
      <c r="U6" s="16">
        <f t="shared" si="6"/>
        <v>0</v>
      </c>
      <c r="V6" s="16">
        <f t="shared" si="6"/>
        <v>0</v>
      </c>
      <c r="W6" s="16">
        <f t="shared" si="6"/>
        <v>0</v>
      </c>
      <c r="X6" s="17">
        <f t="shared" si="6"/>
        <v>0</v>
      </c>
    </row>
    <row r="7" spans="1:26" x14ac:dyDescent="0.2">
      <c r="A7" t="str">
        <f t="shared" si="1"/>
        <v>AufbautenGebühren für Selbstdeklaration exkl. Listungsgebühren.</v>
      </c>
      <c r="B7" s="6">
        <v>0</v>
      </c>
      <c r="C7" t="s">
        <v>5</v>
      </c>
      <c r="E7" s="7">
        <f>W9</f>
        <v>0</v>
      </c>
      <c r="G7" s="8" t="s">
        <v>18</v>
      </c>
      <c r="H7" s="9">
        <v>60</v>
      </c>
      <c r="I7" s="7">
        <f>IF($H7-$H6&lt;0,0,$H7-$H6)</f>
        <v>15</v>
      </c>
      <c r="J7" s="10">
        <f>IF(IF(J1-J4-J5-J6&gt;$I7,$I7,J1-J4-J5-J6)&lt;0,0,IF(J1-J4-J5-J6&gt;$I7,$I7,J1-J4-J5-J6))</f>
        <v>0</v>
      </c>
      <c r="K7" s="11">
        <f t="shared" ref="K7" si="11">IF(IF(K1-K4-K5-K6&gt;$I7,$I7,K1-K4-K5-K6)&lt;0,0,IF(K1-K4-K5-K6&gt;$I7,$I7,K1-K4-K5-K6))</f>
        <v>0</v>
      </c>
      <c r="L7" s="11">
        <f t="shared" ref="L7" si="12">IF(IF(L1-L4-L5-L6&gt;$I7,$I7,L1-L4-L5-L6)&lt;0,0,IF(L1-L4-L5-L6&gt;$I7,$I7,L1-L4-L5-L6))</f>
        <v>0</v>
      </c>
      <c r="M7" s="11">
        <f t="shared" ref="M7" si="13">IF(IF(M1-M4-M5-M6&gt;$I7,$I7,M1-M4-M5-M6)&lt;0,0,IF(M1-M4-M5-M6&gt;$I7,$I7,M1-M4-M5-M6))</f>
        <v>0</v>
      </c>
      <c r="N7" s="12">
        <f t="shared" ref="N7" si="14">IF(IF(N1-N4-N5-N6&gt;$I7,$I7,N1-N4-N5-N6)&lt;0,0,IF(N1-N4-N5-N6&gt;$I7,$I7,N1-N4-N5-N6))</f>
        <v>0</v>
      </c>
      <c r="O7" s="13">
        <v>74</v>
      </c>
      <c r="P7" s="14">
        <v>44</v>
      </c>
      <c r="Q7" s="14">
        <v>43</v>
      </c>
      <c r="R7" s="14">
        <v>115</v>
      </c>
      <c r="S7" s="14">
        <v>0</v>
      </c>
      <c r="T7" s="15">
        <f t="shared" si="6"/>
        <v>0</v>
      </c>
      <c r="U7" s="16">
        <f t="shared" si="6"/>
        <v>0</v>
      </c>
      <c r="V7" s="16">
        <f t="shared" si="6"/>
        <v>0</v>
      </c>
      <c r="W7" s="16">
        <f t="shared" si="6"/>
        <v>0</v>
      </c>
      <c r="X7" s="17">
        <f t="shared" si="6"/>
        <v>0</v>
      </c>
    </row>
    <row r="8" spans="1:26" ht="17" thickBot="1" x14ac:dyDescent="0.25">
      <c r="A8" t="str">
        <f t="shared" si="1"/>
        <v>Zuordnung von Händlern zu Produkt pro JahrGebühren für Selbstdeklaration exkl. Listungsgebühren.</v>
      </c>
      <c r="B8" s="6">
        <v>0</v>
      </c>
      <c r="C8" t="s">
        <v>19</v>
      </c>
      <c r="E8" s="7">
        <f>X9</f>
        <v>0</v>
      </c>
      <c r="G8" s="8" t="s">
        <v>20</v>
      </c>
      <c r="H8" s="9">
        <v>61</v>
      </c>
      <c r="I8" s="7">
        <f>IF($H8-$H7&lt;0,0,$H8-$H7)</f>
        <v>1</v>
      </c>
      <c r="J8" s="18">
        <f>J1-J4-J5-J6-J7</f>
        <v>0</v>
      </c>
      <c r="K8" s="19">
        <f t="shared" ref="K8" si="15">K1-K4-K5-K6-K7</f>
        <v>0</v>
      </c>
      <c r="L8" s="19">
        <f t="shared" ref="L8" si="16">L1-L4-L5-L6-L7</f>
        <v>0</v>
      </c>
      <c r="M8" s="19">
        <f t="shared" ref="M8" si="17">M1-M4-M5-M6-M7</f>
        <v>0</v>
      </c>
      <c r="N8" s="20">
        <f t="shared" ref="N8" si="18">N1-N4-N5-N6-N7</f>
        <v>0</v>
      </c>
      <c r="O8" s="21">
        <v>74</v>
      </c>
      <c r="P8" s="14">
        <v>44</v>
      </c>
      <c r="Q8" s="22">
        <v>43</v>
      </c>
      <c r="R8" s="14">
        <v>115</v>
      </c>
      <c r="S8" s="22">
        <v>0</v>
      </c>
      <c r="T8" s="23">
        <f t="shared" si="6"/>
        <v>0</v>
      </c>
      <c r="U8" s="24">
        <f t="shared" si="6"/>
        <v>0</v>
      </c>
      <c r="V8" s="24">
        <f t="shared" si="6"/>
        <v>0</v>
      </c>
      <c r="W8" s="24">
        <f t="shared" si="6"/>
        <v>0</v>
      </c>
      <c r="X8" s="25">
        <f t="shared" si="6"/>
        <v>0</v>
      </c>
    </row>
    <row r="9" spans="1:26" ht="17" thickBot="1" x14ac:dyDescent="0.25">
      <c r="E9" s="26">
        <f>SUM(E4:E8)</f>
        <v>0</v>
      </c>
      <c r="F9" s="27">
        <f>Y9-E9</f>
        <v>0</v>
      </c>
      <c r="H9" s="16"/>
      <c r="I9" s="28"/>
      <c r="J9" s="28">
        <f>SUM(J4:J8)</f>
        <v>0</v>
      </c>
      <c r="K9" s="28">
        <f>SUM(K4:K8)</f>
        <v>0</v>
      </c>
      <c r="L9" s="28">
        <f>SUM(L4:L8)</f>
        <v>0</v>
      </c>
      <c r="M9" s="28">
        <f>SUM(M4:M8)</f>
        <v>0</v>
      </c>
      <c r="N9" s="28">
        <f>SUM(N4:N8)</f>
        <v>0</v>
      </c>
      <c r="O9" s="16"/>
      <c r="P9" s="16"/>
      <c r="Q9" s="16"/>
      <c r="R9" s="16"/>
      <c r="S9" s="16"/>
      <c r="T9" s="23">
        <f>SUM(T4:T8)</f>
        <v>0</v>
      </c>
      <c r="U9" s="24">
        <f t="shared" ref="U9:X9" si="19">SUM(U4:U8)</f>
        <v>0</v>
      </c>
      <c r="V9" s="24">
        <f t="shared" si="19"/>
        <v>0</v>
      </c>
      <c r="W9" s="24">
        <f t="shared" si="19"/>
        <v>0</v>
      </c>
      <c r="X9" s="25">
        <f t="shared" si="19"/>
        <v>0</v>
      </c>
      <c r="Y9" s="27">
        <f>SUM(T9:X9)</f>
        <v>0</v>
      </c>
      <c r="Z9" t="s">
        <v>21</v>
      </c>
    </row>
    <row r="10" spans="1:26" ht="17" thickTop="1" x14ac:dyDescent="0.2">
      <c r="I10" s="29" t="s">
        <v>22</v>
      </c>
      <c r="J10" s="30">
        <f>J9-B4</f>
        <v>0</v>
      </c>
      <c r="K10" s="30">
        <f>K9-B5</f>
        <v>0</v>
      </c>
      <c r="L10" s="30">
        <f>L9-B6</f>
        <v>0</v>
      </c>
      <c r="M10" s="30">
        <f>M9-B7</f>
        <v>0</v>
      </c>
      <c r="N10" s="30">
        <f>N9-B8</f>
        <v>0</v>
      </c>
    </row>
    <row r="11" spans="1:26" x14ac:dyDescent="0.2">
      <c r="I11" s="29"/>
      <c r="J11" s="30"/>
      <c r="K11" s="30"/>
      <c r="L11" s="30"/>
      <c r="M11" s="30"/>
      <c r="N11" s="30"/>
    </row>
    <row r="12" spans="1:26" x14ac:dyDescent="0.2">
      <c r="I12" s="29"/>
      <c r="J12" s="30"/>
      <c r="K12" s="30"/>
      <c r="L12" s="30"/>
      <c r="M12" s="30"/>
      <c r="N12" s="30"/>
    </row>
    <row r="13" spans="1:26" x14ac:dyDescent="0.2">
      <c r="I13" s="29"/>
      <c r="J13" s="30"/>
      <c r="K13" s="30"/>
      <c r="L13" s="30"/>
      <c r="M13" s="30"/>
      <c r="N13" s="30"/>
    </row>
    <row r="14" spans="1:26" x14ac:dyDescent="0.2">
      <c r="I14" s="29"/>
      <c r="J14" s="30"/>
      <c r="K14" s="30"/>
      <c r="L14" s="30"/>
      <c r="M14" s="30"/>
      <c r="N14" s="30"/>
    </row>
    <row r="15" spans="1:26" ht="17" thickBot="1" x14ac:dyDescent="0.25">
      <c r="C15" s="2" t="s">
        <v>23</v>
      </c>
      <c r="I15" s="29"/>
      <c r="J15">
        <f>B18</f>
        <v>0</v>
      </c>
      <c r="K15">
        <f>B19</f>
        <v>0</v>
      </c>
      <c r="L15">
        <f>B20</f>
        <v>0</v>
      </c>
      <c r="M15">
        <f>B21</f>
        <v>0</v>
      </c>
      <c r="N15">
        <f>B22</f>
        <v>0</v>
      </c>
    </row>
    <row r="16" spans="1:26" ht="85" x14ac:dyDescent="0.2">
      <c r="C16" s="1" t="s">
        <v>24</v>
      </c>
      <c r="H16" t="s">
        <v>1</v>
      </c>
      <c r="I16" s="29"/>
      <c r="J16" s="3" t="str">
        <f>C18</f>
        <v>Produkteintragung durch baubook GmbH</v>
      </c>
      <c r="K16" s="4" t="str">
        <f>C19</f>
        <v>Produktaktualisierung durch baubook GmbH</v>
      </c>
      <c r="L16" s="4" t="str">
        <f>C20</f>
        <v>Eintragung EPD-Daten per Import-Datei</v>
      </c>
      <c r="M16" s="4">
        <f>C21</f>
        <v>0</v>
      </c>
      <c r="N16" s="5">
        <f>C22</f>
        <v>0</v>
      </c>
      <c r="O16" s="3" t="str">
        <f>J16</f>
        <v>Produkteintragung durch baubook GmbH</v>
      </c>
      <c r="P16" s="4" t="str">
        <f t="shared" ref="P16:X16" si="20">K16</f>
        <v>Produktaktualisierung durch baubook GmbH</v>
      </c>
      <c r="Q16" s="4" t="str">
        <f t="shared" si="20"/>
        <v>Eintragung EPD-Daten per Import-Datei</v>
      </c>
      <c r="R16" s="4">
        <f t="shared" si="20"/>
        <v>0</v>
      </c>
      <c r="S16" s="5">
        <f t="shared" si="20"/>
        <v>0</v>
      </c>
      <c r="T16" s="3" t="str">
        <f t="shared" si="20"/>
        <v>Produkteintragung durch baubook GmbH</v>
      </c>
      <c r="U16" s="4" t="str">
        <f t="shared" si="20"/>
        <v>Produktaktualisierung durch baubook GmbH</v>
      </c>
      <c r="V16" s="4" t="str">
        <f t="shared" si="20"/>
        <v>Eintragung EPD-Daten per Import-Datei</v>
      </c>
      <c r="W16" s="4">
        <f t="shared" si="20"/>
        <v>0</v>
      </c>
      <c r="X16" s="5">
        <f t="shared" si="20"/>
        <v>0</v>
      </c>
    </row>
    <row r="17" spans="2:26" x14ac:dyDescent="0.2">
      <c r="B17" t="s">
        <v>7</v>
      </c>
      <c r="H17" t="s">
        <v>9</v>
      </c>
      <c r="I17" s="29"/>
      <c r="J17" s="31"/>
      <c r="K17" s="30"/>
      <c r="L17" s="30"/>
      <c r="M17" s="30"/>
      <c r="N17" s="32"/>
      <c r="O17" s="40" t="s">
        <v>11</v>
      </c>
      <c r="P17" s="41"/>
      <c r="Q17" s="41"/>
      <c r="R17" s="41"/>
      <c r="S17" s="41"/>
      <c r="T17" s="31"/>
      <c r="U17" s="30"/>
      <c r="V17" s="30"/>
      <c r="W17" s="30"/>
      <c r="X17" s="32"/>
    </row>
    <row r="18" spans="2:26" x14ac:dyDescent="0.2">
      <c r="B18" s="6">
        <v>0</v>
      </c>
      <c r="C18" s="8" t="s">
        <v>25</v>
      </c>
      <c r="E18" s="7">
        <f>T23</f>
        <v>0</v>
      </c>
      <c r="G18" s="8" t="s">
        <v>13</v>
      </c>
      <c r="H18" s="9">
        <v>5</v>
      </c>
      <c r="I18" s="7">
        <f>$H18</f>
        <v>5</v>
      </c>
      <c r="J18" s="10">
        <f>IF(J15&lt;=$H18,J15,$H18)</f>
        <v>0</v>
      </c>
      <c r="K18" s="11">
        <f t="shared" ref="K18:N18" si="21">IF(K15&lt;=$H18,K15,$H18)</f>
        <v>0</v>
      </c>
      <c r="L18" s="11">
        <f t="shared" si="21"/>
        <v>0</v>
      </c>
      <c r="M18" s="11">
        <f t="shared" si="21"/>
        <v>0</v>
      </c>
      <c r="N18" s="12">
        <f t="shared" si="21"/>
        <v>0</v>
      </c>
      <c r="O18" s="33">
        <v>163</v>
      </c>
      <c r="P18" s="34">
        <v>109</v>
      </c>
      <c r="Q18" s="34">
        <v>104</v>
      </c>
      <c r="R18" s="34"/>
      <c r="S18" s="35"/>
      <c r="T18" s="10">
        <f>J18*O18</f>
        <v>0</v>
      </c>
      <c r="U18" s="11">
        <f>K18*P18</f>
        <v>0</v>
      </c>
      <c r="V18" s="11">
        <f>L18*Q18</f>
        <v>0</v>
      </c>
      <c r="W18" s="11">
        <f>M18*R18</f>
        <v>0</v>
      </c>
      <c r="X18" s="12">
        <f>N18*S18</f>
        <v>0</v>
      </c>
    </row>
    <row r="19" spans="2:26" x14ac:dyDescent="0.2">
      <c r="B19" s="6">
        <v>0</v>
      </c>
      <c r="C19" s="8" t="s">
        <v>26</v>
      </c>
      <c r="E19" s="7">
        <f>U23</f>
        <v>0</v>
      </c>
      <c r="G19" s="8" t="s">
        <v>15</v>
      </c>
      <c r="H19" s="9">
        <v>20</v>
      </c>
      <c r="I19" s="7">
        <f>IF($H19-$H18&lt;0,0,$H19-$H18)</f>
        <v>15</v>
      </c>
      <c r="J19" s="10">
        <f>IF(IF(J15-J18&gt;$I19,$I19,J15-J18)&lt;0,0,IF(J15-J18&gt;$I19,$I19,J15-J18))</f>
        <v>0</v>
      </c>
      <c r="K19" s="11">
        <f t="shared" ref="K19:N19" si="22">IF(IF(K15-K18&gt;$I19,$I19,K15-K18)&lt;0,0,IF(K15-K18&gt;$I19,$I19,K15-K18))</f>
        <v>0</v>
      </c>
      <c r="L19" s="11">
        <f t="shared" si="22"/>
        <v>0</v>
      </c>
      <c r="M19" s="11">
        <f t="shared" si="22"/>
        <v>0</v>
      </c>
      <c r="N19" s="12">
        <f t="shared" si="22"/>
        <v>0</v>
      </c>
      <c r="O19" s="33">
        <v>163</v>
      </c>
      <c r="P19" s="34">
        <v>109</v>
      </c>
      <c r="Q19" s="34">
        <v>68</v>
      </c>
      <c r="R19" s="34"/>
      <c r="S19" s="35"/>
      <c r="T19" s="10">
        <f>J19*O19</f>
        <v>0</v>
      </c>
      <c r="U19" s="11">
        <f>K19*P19</f>
        <v>0</v>
      </c>
      <c r="V19" s="11">
        <f t="shared" ref="V19:V20" si="23">L19*Q19</f>
        <v>0</v>
      </c>
      <c r="W19" s="11">
        <f t="shared" ref="W19:W20" si="24">M19*R19</f>
        <v>0</v>
      </c>
      <c r="X19" s="12">
        <f t="shared" ref="X19:X20" si="25">N19*S19</f>
        <v>0</v>
      </c>
    </row>
    <row r="20" spans="2:26" x14ac:dyDescent="0.2">
      <c r="B20" s="6">
        <v>0</v>
      </c>
      <c r="C20" s="8" t="s">
        <v>27</v>
      </c>
      <c r="E20" s="7">
        <f>V23</f>
        <v>0</v>
      </c>
      <c r="G20" s="8"/>
      <c r="H20" s="9"/>
      <c r="I20" s="7">
        <f>IF($H20-$H19&lt;0,0,$H20-$H19)</f>
        <v>0</v>
      </c>
      <c r="J20" s="10">
        <f>IF(IF(J15-J18-J19&gt;$I20,$I20,J15-J18-J19)&lt;0,0,IF(J15-J18-J19&gt;$I20,$I20,J15-J18-J19))</f>
        <v>0</v>
      </c>
      <c r="K20" s="11">
        <f t="shared" ref="K20:N20" si="26">IF(IF(K15-K18-K19&gt;$I20,$I20,K15-K18-K19)&lt;0,0,IF(K15-K18-K19&gt;$I20,$I20,K15-K18-K19))</f>
        <v>0</v>
      </c>
      <c r="L20" s="11">
        <f t="shared" si="26"/>
        <v>0</v>
      </c>
      <c r="M20" s="11">
        <f t="shared" si="26"/>
        <v>0</v>
      </c>
      <c r="N20" s="12">
        <f t="shared" si="26"/>
        <v>0</v>
      </c>
      <c r="O20" s="33"/>
      <c r="P20" s="34"/>
      <c r="Q20" s="34">
        <v>68</v>
      </c>
      <c r="R20" s="34"/>
      <c r="S20" s="35"/>
      <c r="T20" s="10">
        <f>J20*O20</f>
        <v>0</v>
      </c>
      <c r="U20" s="11">
        <f t="shared" ref="U20" si="27">K20*P20</f>
        <v>0</v>
      </c>
      <c r="V20" s="11">
        <f t="shared" si="23"/>
        <v>0</v>
      </c>
      <c r="W20" s="11">
        <f t="shared" si="24"/>
        <v>0</v>
      </c>
      <c r="X20" s="12">
        <f t="shared" si="25"/>
        <v>0</v>
      </c>
    </row>
    <row r="21" spans="2:26" x14ac:dyDescent="0.2">
      <c r="B21" s="6"/>
      <c r="C21" s="8"/>
      <c r="E21" s="7">
        <f>W23</f>
        <v>0</v>
      </c>
      <c r="G21" s="8"/>
      <c r="H21" s="9"/>
      <c r="I21" s="7">
        <f>IF($H21-$H20&lt;0,0,$H21-$H20)</f>
        <v>0</v>
      </c>
      <c r="J21" s="10">
        <f>IF(IF(J15-J18-J19-J20&gt;$I21,$I21,J15-J18-J19-J20)&lt;0,0,IF(J15-J18-J19-J20&gt;$I21,$I21,J15-J18-J19-J20))</f>
        <v>0</v>
      </c>
      <c r="K21" s="11">
        <f t="shared" ref="K21:N21" si="28">IF(IF(K15-K18-K19-K20&gt;$I21,$I21,K15-K18-K19-K20)&lt;0,0,IF(K15-K18-K19-K20&gt;$I21,$I21,K15-K18-K19-K20))</f>
        <v>0</v>
      </c>
      <c r="L21" s="11">
        <f t="shared" si="28"/>
        <v>0</v>
      </c>
      <c r="M21" s="11">
        <f t="shared" si="28"/>
        <v>0</v>
      </c>
      <c r="N21" s="12">
        <f t="shared" si="28"/>
        <v>0</v>
      </c>
      <c r="O21" s="33"/>
      <c r="P21" s="34"/>
      <c r="Q21" s="34"/>
      <c r="R21" s="34"/>
      <c r="S21" s="35"/>
      <c r="T21" s="10">
        <f t="shared" ref="T21:T22" si="29">J21*O21</f>
        <v>0</v>
      </c>
      <c r="U21" s="11">
        <f t="shared" ref="U21:U22" si="30">K21*P21</f>
        <v>0</v>
      </c>
      <c r="V21" s="11">
        <f t="shared" ref="V21:V22" si="31">L21*Q21</f>
        <v>0</v>
      </c>
      <c r="W21" s="11">
        <f t="shared" ref="W21:W22" si="32">M21*R21</f>
        <v>0</v>
      </c>
      <c r="X21" s="12">
        <f t="shared" ref="X21:X22" si="33">N21*S21</f>
        <v>0</v>
      </c>
    </row>
    <row r="22" spans="2:26" ht="17" thickBot="1" x14ac:dyDescent="0.25">
      <c r="B22" s="6"/>
      <c r="C22" s="8"/>
      <c r="E22" s="7">
        <f>X23</f>
        <v>0</v>
      </c>
      <c r="G22" s="8" t="s">
        <v>28</v>
      </c>
      <c r="H22" s="9">
        <v>21</v>
      </c>
      <c r="I22" s="7">
        <f>IF($H22-$H21&lt;0,0,$H22-$H21)</f>
        <v>21</v>
      </c>
      <c r="J22" s="18">
        <f>J15-J18-J19-J20-J21</f>
        <v>0</v>
      </c>
      <c r="K22" s="19">
        <f t="shared" ref="K22:N22" si="34">K15-K18-K19-K20-K21</f>
        <v>0</v>
      </c>
      <c r="L22" s="19">
        <f t="shared" si="34"/>
        <v>0</v>
      </c>
      <c r="M22" s="19">
        <f t="shared" si="34"/>
        <v>0</v>
      </c>
      <c r="N22" s="20">
        <f t="shared" si="34"/>
        <v>0</v>
      </c>
      <c r="O22" s="33">
        <v>163</v>
      </c>
      <c r="P22" s="36">
        <v>82</v>
      </c>
      <c r="Q22" s="36">
        <v>68</v>
      </c>
      <c r="R22" s="36"/>
      <c r="S22" s="37"/>
      <c r="T22" s="10">
        <f t="shared" si="29"/>
        <v>0</v>
      </c>
      <c r="U22" s="11">
        <f t="shared" si="30"/>
        <v>0</v>
      </c>
      <c r="V22" s="11">
        <f t="shared" si="31"/>
        <v>0</v>
      </c>
      <c r="W22" s="11">
        <f t="shared" si="32"/>
        <v>0</v>
      </c>
      <c r="X22" s="12">
        <f t="shared" si="33"/>
        <v>0</v>
      </c>
    </row>
    <row r="23" spans="2:26" ht="17" thickBot="1" x14ac:dyDescent="0.25">
      <c r="E23" s="26">
        <f>SUM(E18:E22)</f>
        <v>0</v>
      </c>
      <c r="F23" s="27">
        <f>Y23-E23</f>
        <v>0</v>
      </c>
      <c r="J23" s="38">
        <f>SUM(J18:J22)</f>
        <v>0</v>
      </c>
      <c r="K23" s="38">
        <f t="shared" ref="K23:N23" si="35">SUM(K18:K22)</f>
        <v>0</v>
      </c>
      <c r="L23" s="38">
        <f t="shared" si="35"/>
        <v>0</v>
      </c>
      <c r="M23" s="38">
        <f t="shared" si="35"/>
        <v>0</v>
      </c>
      <c r="N23" s="38">
        <f t="shared" si="35"/>
        <v>0</v>
      </c>
      <c r="T23" s="23">
        <f>SUM(T18:T22)</f>
        <v>0</v>
      </c>
      <c r="U23" s="24">
        <f t="shared" ref="U23" si="36">SUM(U18:U22)</f>
        <v>0</v>
      </c>
      <c r="V23" s="24">
        <f t="shared" ref="V23" si="37">SUM(V18:V22)</f>
        <v>0</v>
      </c>
      <c r="W23" s="24">
        <f t="shared" ref="W23" si="38">SUM(W18:W22)</f>
        <v>0</v>
      </c>
      <c r="X23" s="25">
        <f t="shared" ref="X23" si="39">SUM(X18:X22)</f>
        <v>0</v>
      </c>
      <c r="Y23" s="27">
        <f>SUM(T23:X23)</f>
        <v>0</v>
      </c>
      <c r="Z23" t="s">
        <v>21</v>
      </c>
    </row>
    <row r="24" spans="2:26" ht="17" thickTop="1" x14ac:dyDescent="0.2">
      <c r="I24" s="29" t="s">
        <v>22</v>
      </c>
      <c r="J24" s="30">
        <f>J23-B18</f>
        <v>0</v>
      </c>
      <c r="K24" s="30">
        <f>K23-B19</f>
        <v>0</v>
      </c>
      <c r="L24" s="30">
        <f>L23-B20</f>
        <v>0</v>
      </c>
      <c r="M24" s="30">
        <f>M23-B21</f>
        <v>0</v>
      </c>
      <c r="N24" s="30">
        <f>N23-B22</f>
        <v>0</v>
      </c>
    </row>
    <row r="27" spans="2:26" ht="17" thickBot="1" x14ac:dyDescent="0.25">
      <c r="C27" s="2" t="s">
        <v>29</v>
      </c>
      <c r="I27" s="29"/>
      <c r="J27">
        <f>B30</f>
        <v>0</v>
      </c>
      <c r="K27">
        <f>B31</f>
        <v>0</v>
      </c>
      <c r="L27">
        <f>B32</f>
        <v>0</v>
      </c>
      <c r="M27">
        <f>B33</f>
        <v>0</v>
      </c>
      <c r="N27">
        <f>B34</f>
        <v>0</v>
      </c>
    </row>
    <row r="28" spans="2:26" ht="102" x14ac:dyDescent="0.2">
      <c r="C28" s="1" t="s">
        <v>30</v>
      </c>
      <c r="H28" t="s">
        <v>1</v>
      </c>
      <c r="I28" s="29"/>
      <c r="J28" s="3" t="str">
        <f>C30</f>
        <v>Produkte allgm., Fenster, Wärmepumpen, Heizkessel</v>
      </c>
      <c r="K28" s="4" t="str">
        <f>C31</f>
        <v>Aufbauten</v>
      </c>
      <c r="L28" s="4">
        <f>C32</f>
        <v>0</v>
      </c>
      <c r="M28" s="4">
        <f>C33</f>
        <v>0</v>
      </c>
      <c r="N28" s="5">
        <f>C34</f>
        <v>0</v>
      </c>
      <c r="O28" s="3" t="str">
        <f>J28</f>
        <v>Produkte allgm., Fenster, Wärmepumpen, Heizkessel</v>
      </c>
      <c r="P28" s="4" t="str">
        <f t="shared" ref="P28" si="40">K28</f>
        <v>Aufbauten</v>
      </c>
      <c r="Q28" s="4">
        <f t="shared" ref="Q28" si="41">L28</f>
        <v>0</v>
      </c>
      <c r="R28" s="4">
        <f t="shared" ref="R28" si="42">M28</f>
        <v>0</v>
      </c>
      <c r="S28" s="5">
        <f t="shared" ref="S28" si="43">N28</f>
        <v>0</v>
      </c>
      <c r="T28" s="3" t="str">
        <f t="shared" ref="T28" si="44">O28</f>
        <v>Produkte allgm., Fenster, Wärmepumpen, Heizkessel</v>
      </c>
      <c r="U28" s="4" t="str">
        <f t="shared" ref="U28" si="45">P28</f>
        <v>Aufbauten</v>
      </c>
      <c r="V28" s="4">
        <f t="shared" ref="V28" si="46">Q28</f>
        <v>0</v>
      </c>
      <c r="W28" s="4">
        <f t="shared" ref="W28" si="47">R28</f>
        <v>0</v>
      </c>
      <c r="X28" s="5">
        <f t="shared" ref="X28" si="48">S28</f>
        <v>0</v>
      </c>
    </row>
    <row r="29" spans="2:26" x14ac:dyDescent="0.2">
      <c r="B29" t="s">
        <v>7</v>
      </c>
      <c r="H29" t="s">
        <v>9</v>
      </c>
      <c r="I29" s="29"/>
      <c r="J29" s="31"/>
      <c r="K29" s="30"/>
      <c r="L29" s="30"/>
      <c r="M29" s="30"/>
      <c r="N29" s="32"/>
      <c r="O29" s="40" t="s">
        <v>11</v>
      </c>
      <c r="P29" s="41"/>
      <c r="Q29" s="41"/>
      <c r="R29" s="41"/>
      <c r="S29" s="41"/>
      <c r="T29" s="31"/>
      <c r="U29" s="30"/>
      <c r="V29" s="30"/>
      <c r="W29" s="30"/>
      <c r="X29" s="32"/>
    </row>
    <row r="30" spans="2:26" x14ac:dyDescent="0.2">
      <c r="B30" s="6">
        <v>0</v>
      </c>
      <c r="C30" s="8" t="s">
        <v>31</v>
      </c>
      <c r="E30" s="7">
        <f>T35</f>
        <v>0</v>
      </c>
      <c r="G30" s="8" t="s">
        <v>13</v>
      </c>
      <c r="H30" s="9">
        <v>5</v>
      </c>
      <c r="I30" s="7">
        <f>$H30</f>
        <v>5</v>
      </c>
      <c r="J30" s="10">
        <f>IF(J27&lt;=$H30,J27,$H30)</f>
        <v>0</v>
      </c>
      <c r="K30" s="11">
        <f t="shared" ref="K30:N30" si="49">IF(K27&lt;=$H30,K27,$H30)</f>
        <v>0</v>
      </c>
      <c r="L30" s="11">
        <f t="shared" si="49"/>
        <v>0</v>
      </c>
      <c r="M30" s="11">
        <f t="shared" si="49"/>
        <v>0</v>
      </c>
      <c r="N30" s="12">
        <f t="shared" si="49"/>
        <v>0</v>
      </c>
      <c r="O30" s="13">
        <v>117</v>
      </c>
      <c r="P30" s="14">
        <v>115</v>
      </c>
      <c r="Q30" s="14"/>
      <c r="R30" s="14"/>
      <c r="S30" s="14"/>
      <c r="T30" s="15">
        <f>J30*O30</f>
        <v>0</v>
      </c>
      <c r="U30" s="16">
        <f>K30*P30</f>
        <v>0</v>
      </c>
      <c r="V30" s="16">
        <f>L30*Q30</f>
        <v>0</v>
      </c>
      <c r="W30" s="16">
        <f>M30*R30</f>
        <v>0</v>
      </c>
      <c r="X30" s="17">
        <f>N30*S30</f>
        <v>0</v>
      </c>
    </row>
    <row r="31" spans="2:26" x14ac:dyDescent="0.2">
      <c r="B31" s="6">
        <v>0</v>
      </c>
      <c r="C31" s="8" t="s">
        <v>5</v>
      </c>
      <c r="E31" s="7">
        <f>U35</f>
        <v>0</v>
      </c>
      <c r="G31" s="8" t="s">
        <v>15</v>
      </c>
      <c r="H31" s="9">
        <v>20</v>
      </c>
      <c r="I31" s="7">
        <f>IF($H31-$H30&lt;0,0,$H31-$H30)</f>
        <v>15</v>
      </c>
      <c r="J31" s="10">
        <f>IF(IF(J27-J30&gt;$I31,$I31,J27-J30)&lt;0,0,IF(J27-J30&gt;$I31,$I31,J27-J30))</f>
        <v>0</v>
      </c>
      <c r="K31" s="11">
        <f t="shared" ref="K31" si="50">IF(IF(K27-K30&gt;$I31,$I31,K27-K30)&lt;0,0,IF(K27-K30&gt;$I31,$I31,K27-K30))</f>
        <v>0</v>
      </c>
      <c r="L31" s="11">
        <f t="shared" ref="L31" si="51">IF(IF(L27-L30&gt;$I31,$I31,L27-L30)&lt;0,0,IF(L27-L30&gt;$I31,$I31,L27-L30))</f>
        <v>0</v>
      </c>
      <c r="M31" s="11">
        <f t="shared" ref="M31" si="52">IF(IF(M27-M30&gt;$I31,$I31,M27-M30)&lt;0,0,IF(M27-M30&gt;$I31,$I31,M27-M30))</f>
        <v>0</v>
      </c>
      <c r="N31" s="12">
        <f t="shared" ref="N31" si="53">IF(IF(N27-N30&gt;$I31,$I31,N27-N30)&lt;0,0,IF(N27-N30&gt;$I31,$I31,N27-N30))</f>
        <v>0</v>
      </c>
      <c r="O31" s="13">
        <v>95</v>
      </c>
      <c r="P31" s="14">
        <v>115</v>
      </c>
      <c r="Q31" s="14"/>
      <c r="R31" s="14"/>
      <c r="S31" s="14"/>
      <c r="T31" s="15">
        <f>J31*O31</f>
        <v>0</v>
      </c>
      <c r="U31" s="16">
        <f>K31*P31</f>
        <v>0</v>
      </c>
      <c r="V31" s="16">
        <f t="shared" ref="V31:V34" si="54">L31*Q31</f>
        <v>0</v>
      </c>
      <c r="W31" s="16">
        <f t="shared" ref="W31:W34" si="55">M31*R31</f>
        <v>0</v>
      </c>
      <c r="X31" s="17">
        <f t="shared" ref="X31:X34" si="56">N31*S31</f>
        <v>0</v>
      </c>
    </row>
    <row r="32" spans="2:26" x14ac:dyDescent="0.2">
      <c r="B32" s="6"/>
      <c r="C32" s="8"/>
      <c r="E32" s="7">
        <f>V35</f>
        <v>0</v>
      </c>
      <c r="G32" s="8" t="s">
        <v>17</v>
      </c>
      <c r="H32" s="9">
        <v>45</v>
      </c>
      <c r="I32" s="7">
        <f>IF($H32-$H31&lt;0,0,$H32-$H31)</f>
        <v>25</v>
      </c>
      <c r="J32" s="10">
        <f>IF(IF(J27-J30-J31&gt;$I32,$I32,J27-J30-J31)&lt;0,0,IF(J27-J30-J31&gt;$I32,$I32,J27-J30-J31))</f>
        <v>0</v>
      </c>
      <c r="K32" s="11">
        <f t="shared" ref="K32" si="57">IF(IF(K27-K30-K31&gt;$I32,$I32,K27-K30-K31)&lt;0,0,IF(K27-K30-K31&gt;$I32,$I32,K27-K30-K31))</f>
        <v>0</v>
      </c>
      <c r="L32" s="11">
        <f t="shared" ref="L32" si="58">IF(IF(L27-L30-L31&gt;$I32,$I32,L27-L30-L31)&lt;0,0,IF(L27-L30-L31&gt;$I32,$I32,L27-L30-L31))</f>
        <v>0</v>
      </c>
      <c r="M32" s="11">
        <f t="shared" ref="M32" si="59">IF(IF(M27-M30-M31&gt;$I32,$I32,M27-M30-M31)&lt;0,0,IF(M27-M30-M31&gt;$I32,$I32,M27-M30-M31))</f>
        <v>0</v>
      </c>
      <c r="N32" s="12">
        <f t="shared" ref="N32" si="60">IF(IF(N27-N30-N31&gt;$I32,$I32,N27-N30-N31)&lt;0,0,IF(N27-N30-N31&gt;$I32,$I32,N27-N30-N31))</f>
        <v>0</v>
      </c>
      <c r="O32" s="13">
        <v>75</v>
      </c>
      <c r="P32" s="14">
        <v>115</v>
      </c>
      <c r="Q32" s="14"/>
      <c r="R32" s="14"/>
      <c r="S32" s="14"/>
      <c r="T32" s="15">
        <f>J32*O32</f>
        <v>0</v>
      </c>
      <c r="U32" s="16">
        <f t="shared" ref="U32:U34" si="61">K32*P32</f>
        <v>0</v>
      </c>
      <c r="V32" s="16">
        <f t="shared" si="54"/>
        <v>0</v>
      </c>
      <c r="W32" s="16">
        <f t="shared" si="55"/>
        <v>0</v>
      </c>
      <c r="X32" s="17">
        <f t="shared" si="56"/>
        <v>0</v>
      </c>
    </row>
    <row r="33" spans="2:26" x14ac:dyDescent="0.2">
      <c r="B33" s="6"/>
      <c r="C33" s="8"/>
      <c r="E33" s="7">
        <f>W35</f>
        <v>0</v>
      </c>
      <c r="G33" s="8" t="s">
        <v>18</v>
      </c>
      <c r="H33" s="9">
        <v>60</v>
      </c>
      <c r="I33" s="7">
        <f>IF($H33-$H32&lt;0,0,$H33-$H32)</f>
        <v>15</v>
      </c>
      <c r="J33" s="10">
        <f>IF(IF(J27-J30-J31-J32&gt;$I33,$I33,J27-J30-J31-J32)&lt;0,0,IF(J27-J30-J31-J32&gt;$I33,$I33,J27-J30-J31-J32))</f>
        <v>0</v>
      </c>
      <c r="K33" s="11">
        <f t="shared" ref="K33" si="62">IF(IF(K27-K30-K31-K32&gt;$I33,$I33,K27-K30-K31-K32)&lt;0,0,IF(K27-K30-K31-K32&gt;$I33,$I33,K27-K30-K31-K32))</f>
        <v>0</v>
      </c>
      <c r="L33" s="11">
        <f t="shared" ref="L33" si="63">IF(IF(L27-L30-L31-L32&gt;$I33,$I33,L27-L30-L31-L32)&lt;0,0,IF(L27-L30-L31-L32&gt;$I33,$I33,L27-L30-L31-L32))</f>
        <v>0</v>
      </c>
      <c r="M33" s="11">
        <f t="shared" ref="M33" si="64">IF(IF(M27-M30-M31-M32&gt;$I33,$I33,M27-M30-M31-M32)&lt;0,0,IF(M27-M30-M31-M32&gt;$I33,$I33,M27-M30-M31-M32))</f>
        <v>0</v>
      </c>
      <c r="N33" s="12">
        <f t="shared" ref="N33" si="65">IF(IF(N27-N30-N31-N32&gt;$I33,$I33,N27-N30-N31-N32)&lt;0,0,IF(N27-N30-N31-N32&gt;$I33,$I33,N27-N30-N31-N32))</f>
        <v>0</v>
      </c>
      <c r="O33" s="13">
        <v>7</v>
      </c>
      <c r="P33" s="14">
        <v>115</v>
      </c>
      <c r="Q33" s="14"/>
      <c r="R33" s="14"/>
      <c r="S33" s="14"/>
      <c r="T33" s="15">
        <f t="shared" ref="T33:T34" si="66">J33*O33</f>
        <v>0</v>
      </c>
      <c r="U33" s="16">
        <f t="shared" si="61"/>
        <v>0</v>
      </c>
      <c r="V33" s="16">
        <f t="shared" si="54"/>
        <v>0</v>
      </c>
      <c r="W33" s="16">
        <f t="shared" si="55"/>
        <v>0</v>
      </c>
      <c r="X33" s="17">
        <f t="shared" si="56"/>
        <v>0</v>
      </c>
    </row>
    <row r="34" spans="2:26" ht="17" thickBot="1" x14ac:dyDescent="0.25">
      <c r="B34" s="6"/>
      <c r="C34" s="8"/>
      <c r="E34" s="7">
        <f>X35</f>
        <v>0</v>
      </c>
      <c r="G34" s="8" t="s">
        <v>20</v>
      </c>
      <c r="H34" s="9">
        <v>61</v>
      </c>
      <c r="I34" s="7">
        <f>IF($H34-$H33&lt;0,0,$H34-$H33)</f>
        <v>1</v>
      </c>
      <c r="J34" s="18">
        <f>J27-J30-J31-J32-J33</f>
        <v>0</v>
      </c>
      <c r="K34" s="19">
        <f t="shared" ref="K34" si="67">K27-K30-K31-K32-K33</f>
        <v>0</v>
      </c>
      <c r="L34" s="19">
        <f t="shared" ref="L34" si="68">L27-L30-L31-L32-L33</f>
        <v>0</v>
      </c>
      <c r="M34" s="19">
        <f t="shared" ref="M34" si="69">M27-M30-M31-M32-M33</f>
        <v>0</v>
      </c>
      <c r="N34" s="20">
        <f t="shared" ref="N34" si="70">N27-N30-N31-N32-N33</f>
        <v>0</v>
      </c>
      <c r="O34" s="21">
        <v>0</v>
      </c>
      <c r="P34" s="14">
        <v>115</v>
      </c>
      <c r="Q34" s="22"/>
      <c r="R34" s="22"/>
      <c r="S34" s="22"/>
      <c r="T34" s="23">
        <f t="shared" si="66"/>
        <v>0</v>
      </c>
      <c r="U34" s="24">
        <f t="shared" si="61"/>
        <v>0</v>
      </c>
      <c r="V34" s="24">
        <f t="shared" si="54"/>
        <v>0</v>
      </c>
      <c r="W34" s="24">
        <f t="shared" si="55"/>
        <v>0</v>
      </c>
      <c r="X34" s="25">
        <f t="shared" si="56"/>
        <v>0</v>
      </c>
    </row>
    <row r="35" spans="2:26" ht="17" thickBot="1" x14ac:dyDescent="0.25">
      <c r="E35" s="26">
        <f>SUM(E30:E34)</f>
        <v>0</v>
      </c>
      <c r="F35" s="27">
        <f>Y35-E35</f>
        <v>0</v>
      </c>
      <c r="H35" s="7"/>
      <c r="I35" s="38"/>
      <c r="J35" s="38">
        <f>SUM(J30:J34)</f>
        <v>0</v>
      </c>
      <c r="K35" s="38">
        <f>SUM(K30:K34)</f>
        <v>0</v>
      </c>
      <c r="L35" s="38">
        <f>SUM(L30:L34)</f>
        <v>0</v>
      </c>
      <c r="M35" s="38">
        <f>SUM(M30:M34)</f>
        <v>0</v>
      </c>
      <c r="N35" s="38">
        <f>SUM(N30:N34)</f>
        <v>0</v>
      </c>
      <c r="O35" s="7"/>
      <c r="P35" s="7"/>
      <c r="Q35" s="7"/>
      <c r="R35" s="7"/>
      <c r="S35" s="7"/>
      <c r="T35" s="23">
        <f>SUM(T30:T34)</f>
        <v>0</v>
      </c>
      <c r="U35" s="24">
        <f t="shared" ref="U35" si="71">SUM(U30:U34)</f>
        <v>0</v>
      </c>
      <c r="V35" s="24">
        <f t="shared" ref="V35" si="72">SUM(V30:V34)</f>
        <v>0</v>
      </c>
      <c r="W35" s="24">
        <f t="shared" ref="W35" si="73">SUM(W30:W34)</f>
        <v>0</v>
      </c>
      <c r="X35" s="25">
        <f t="shared" ref="X35" si="74">SUM(X30:X34)</f>
        <v>0</v>
      </c>
      <c r="Y35" s="27">
        <f>SUM(T35:X35)</f>
        <v>0</v>
      </c>
      <c r="Z35" t="s">
        <v>21</v>
      </c>
    </row>
    <row r="36" spans="2:26" ht="17" thickTop="1" x14ac:dyDescent="0.2">
      <c r="I36" s="29" t="s">
        <v>22</v>
      </c>
      <c r="J36" s="30">
        <f>J35-B30</f>
        <v>0</v>
      </c>
      <c r="K36" s="30">
        <f>K35-B31</f>
        <v>0</v>
      </c>
      <c r="L36" s="30">
        <f>L35-B32</f>
        <v>0</v>
      </c>
      <c r="M36" s="30">
        <f>M35-B33</f>
        <v>0</v>
      </c>
      <c r="N36" s="30">
        <f>N35-B34</f>
        <v>0</v>
      </c>
    </row>
    <row r="40" spans="2:26" ht="17" thickBot="1" x14ac:dyDescent="0.25">
      <c r="C40" s="2" t="s">
        <v>32</v>
      </c>
      <c r="I40" s="29"/>
      <c r="J40">
        <f>B43</f>
        <v>0</v>
      </c>
      <c r="K40">
        <f>B44</f>
        <v>0</v>
      </c>
      <c r="L40">
        <f>B45</f>
        <v>0</v>
      </c>
      <c r="M40">
        <f>B46</f>
        <v>0</v>
      </c>
      <c r="N40">
        <f>B47</f>
        <v>0</v>
      </c>
    </row>
    <row r="41" spans="2:26" ht="136" x14ac:dyDescent="0.2">
      <c r="C41" s="1" t="s">
        <v>37</v>
      </c>
      <c r="H41" t="s">
        <v>1</v>
      </c>
      <c r="I41" s="29"/>
      <c r="J41" s="3" t="str">
        <f>C43</f>
        <v>Allgemeine Produkte, Wärmepumpen, Biomasse-Heizkessel</v>
      </c>
      <c r="K41" s="4" t="str">
        <f>C44</f>
        <v>Aufbauten</v>
      </c>
      <c r="L41" s="4" t="str">
        <f>C45</f>
        <v>Änderung von Dokumenten mit Qualitätssicherung (alle Produkte)</v>
      </c>
      <c r="M41" s="4" t="str">
        <f>C46</f>
        <v>Produktänderung ohne Qualitätssicherung</v>
      </c>
      <c r="N41" s="5" t="str">
        <f>C47</f>
        <v>zusätzlich für zusammengesetzte Produkte (z.B. Fenster)</v>
      </c>
      <c r="O41" s="3" t="str">
        <f>J41</f>
        <v>Allgemeine Produkte, Wärmepumpen, Biomasse-Heizkessel</v>
      </c>
      <c r="P41" s="4" t="str">
        <f t="shared" ref="P41" si="75">K41</f>
        <v>Aufbauten</v>
      </c>
      <c r="Q41" s="4" t="str">
        <f t="shared" ref="Q41" si="76">L41</f>
        <v>Änderung von Dokumenten mit Qualitätssicherung (alle Produkte)</v>
      </c>
      <c r="R41" s="4" t="str">
        <f t="shared" ref="R41" si="77">M41</f>
        <v>Produktänderung ohne Qualitätssicherung</v>
      </c>
      <c r="S41" s="5" t="str">
        <f t="shared" ref="S41" si="78">N41</f>
        <v>zusätzlich für zusammengesetzte Produkte (z.B. Fenster)</v>
      </c>
      <c r="T41" s="3" t="str">
        <f t="shared" ref="T41" si="79">O41</f>
        <v>Allgemeine Produkte, Wärmepumpen, Biomasse-Heizkessel</v>
      </c>
      <c r="U41" s="4" t="str">
        <f t="shared" ref="U41" si="80">P41</f>
        <v>Aufbauten</v>
      </c>
      <c r="V41" s="4" t="str">
        <f t="shared" ref="V41" si="81">Q41</f>
        <v>Änderung von Dokumenten mit Qualitätssicherung (alle Produkte)</v>
      </c>
      <c r="W41" s="4" t="str">
        <f t="shared" ref="W41" si="82">R41</f>
        <v>Produktänderung ohne Qualitätssicherung</v>
      </c>
      <c r="X41" s="5" t="str">
        <f t="shared" ref="X41" si="83">S41</f>
        <v>zusätzlich für zusammengesetzte Produkte (z.B. Fenster)</v>
      </c>
    </row>
    <row r="42" spans="2:26" x14ac:dyDescent="0.2">
      <c r="B42" t="s">
        <v>7</v>
      </c>
      <c r="H42" t="s">
        <v>9</v>
      </c>
      <c r="I42" s="29"/>
      <c r="J42" s="31"/>
      <c r="K42" s="30"/>
      <c r="L42" s="30"/>
      <c r="M42" s="30"/>
      <c r="N42" s="32"/>
      <c r="O42" s="40" t="s">
        <v>11</v>
      </c>
      <c r="P42" s="41"/>
      <c r="Q42" s="41"/>
      <c r="R42" s="41"/>
      <c r="S42" s="41"/>
      <c r="T42" s="31"/>
      <c r="U42" s="30"/>
      <c r="V42" s="30"/>
      <c r="W42" s="30"/>
      <c r="X42" s="32"/>
    </row>
    <row r="43" spans="2:26" x14ac:dyDescent="0.2">
      <c r="B43" s="6">
        <v>0</v>
      </c>
      <c r="C43" s="8" t="s">
        <v>33</v>
      </c>
      <c r="E43" s="7">
        <f>T48</f>
        <v>0</v>
      </c>
      <c r="G43" s="8" t="s">
        <v>13</v>
      </c>
      <c r="H43" s="9">
        <v>5</v>
      </c>
      <c r="I43" s="7">
        <f>$H43</f>
        <v>5</v>
      </c>
      <c r="J43" s="10">
        <f>IF(J40&lt;=$H43,J40,$H43)</f>
        <v>0</v>
      </c>
      <c r="K43" s="11">
        <f t="shared" ref="K43:N43" si="84">IF(K40&lt;=$H43,K40,$H43)</f>
        <v>0</v>
      </c>
      <c r="L43" s="11">
        <f t="shared" si="84"/>
        <v>0</v>
      </c>
      <c r="M43" s="11">
        <f t="shared" si="84"/>
        <v>0</v>
      </c>
      <c r="N43" s="12">
        <f t="shared" si="84"/>
        <v>0</v>
      </c>
      <c r="O43" s="13">
        <v>68</v>
      </c>
      <c r="P43" s="14">
        <v>57</v>
      </c>
      <c r="Q43" s="14">
        <v>41</v>
      </c>
      <c r="R43" s="14">
        <v>0</v>
      </c>
      <c r="S43" s="14">
        <v>44</v>
      </c>
      <c r="T43" s="15">
        <f>J43*O43</f>
        <v>0</v>
      </c>
      <c r="U43" s="16">
        <f>K43*P43</f>
        <v>0</v>
      </c>
      <c r="V43" s="16">
        <f>L43*Q43</f>
        <v>0</v>
      </c>
      <c r="W43" s="16">
        <f>M43*R43</f>
        <v>0</v>
      </c>
      <c r="X43" s="17">
        <f>N43*S43</f>
        <v>0</v>
      </c>
    </row>
    <row r="44" spans="2:26" x14ac:dyDescent="0.2">
      <c r="B44" s="6">
        <v>0</v>
      </c>
      <c r="C44" s="8" t="s">
        <v>5</v>
      </c>
      <c r="E44" s="7">
        <f>U48</f>
        <v>0</v>
      </c>
      <c r="G44" s="8" t="s">
        <v>15</v>
      </c>
      <c r="H44" s="9">
        <v>20</v>
      </c>
      <c r="I44" s="7">
        <f>IF($H44-$H43&lt;0,0,$H44-$H43)</f>
        <v>15</v>
      </c>
      <c r="J44" s="10">
        <f>IF(IF(J40-J43&gt;$I44,$I44,J40-J43)&lt;0,0,IF(J40-J43&gt;$I44,$I44,J40-J43))</f>
        <v>0</v>
      </c>
      <c r="K44" s="11">
        <f t="shared" ref="K44:N44" si="85">IF(IF(K40-K43&gt;$I44,$I44,K40-K43)&lt;0,0,IF(K40-K43&gt;$I44,$I44,K40-K43))</f>
        <v>0</v>
      </c>
      <c r="L44" s="11">
        <f t="shared" si="85"/>
        <v>0</v>
      </c>
      <c r="M44" s="11">
        <f t="shared" si="85"/>
        <v>0</v>
      </c>
      <c r="N44" s="12">
        <f t="shared" si="85"/>
        <v>0</v>
      </c>
      <c r="O44" s="13">
        <v>68</v>
      </c>
      <c r="P44" s="14">
        <v>57</v>
      </c>
      <c r="Q44" s="14">
        <v>41</v>
      </c>
      <c r="R44" s="14">
        <v>0</v>
      </c>
      <c r="S44" s="14">
        <v>44</v>
      </c>
      <c r="T44" s="15">
        <f>J44*O44</f>
        <v>0</v>
      </c>
      <c r="U44" s="16">
        <f>K44*P44</f>
        <v>0</v>
      </c>
      <c r="V44" s="16">
        <f t="shared" ref="V44:V47" si="86">L44*Q44</f>
        <v>0</v>
      </c>
      <c r="W44" s="16">
        <f t="shared" ref="W44:W47" si="87">M44*R44</f>
        <v>0</v>
      </c>
      <c r="X44" s="17">
        <f t="shared" ref="X44:X47" si="88">N44*S44</f>
        <v>0</v>
      </c>
    </row>
    <row r="45" spans="2:26" x14ac:dyDescent="0.2">
      <c r="B45" s="6">
        <v>0</v>
      </c>
      <c r="C45" s="8" t="s">
        <v>34</v>
      </c>
      <c r="E45" s="7">
        <f>V48</f>
        <v>0</v>
      </c>
      <c r="G45" s="8" t="s">
        <v>17</v>
      </c>
      <c r="H45" s="9">
        <v>45</v>
      </c>
      <c r="I45" s="7">
        <f>IF($H45-$H44&lt;0,0,$H45-$H44)</f>
        <v>25</v>
      </c>
      <c r="J45" s="10">
        <f>IF(IF(J40-J43-J44&gt;$I45,$I45,J40-J43-J44)&lt;0,0,IF(J40-J43-J44&gt;$I45,$I45,J40-J43-J44))</f>
        <v>0</v>
      </c>
      <c r="K45" s="11">
        <f t="shared" ref="K45:N45" si="89">IF(IF(K40-K43-K44&gt;$I45,$I45,K40-K43-K44)&lt;0,0,IF(K40-K43-K44&gt;$I45,$I45,K40-K43-K44))</f>
        <v>0</v>
      </c>
      <c r="L45" s="11">
        <f t="shared" si="89"/>
        <v>0</v>
      </c>
      <c r="M45" s="11">
        <f t="shared" si="89"/>
        <v>0</v>
      </c>
      <c r="N45" s="12">
        <f t="shared" si="89"/>
        <v>0</v>
      </c>
      <c r="O45" s="13">
        <v>68</v>
      </c>
      <c r="P45" s="14">
        <v>57</v>
      </c>
      <c r="Q45" s="14">
        <v>41</v>
      </c>
      <c r="R45" s="14">
        <v>0</v>
      </c>
      <c r="S45" s="14">
        <v>44</v>
      </c>
      <c r="T45" s="15">
        <f>J45*O45</f>
        <v>0</v>
      </c>
      <c r="U45" s="16">
        <f t="shared" ref="U45:U47" si="90">K45*P45</f>
        <v>0</v>
      </c>
      <c r="V45" s="16">
        <f t="shared" si="86"/>
        <v>0</v>
      </c>
      <c r="W45" s="16">
        <f t="shared" si="87"/>
        <v>0</v>
      </c>
      <c r="X45" s="17">
        <f t="shared" si="88"/>
        <v>0</v>
      </c>
    </row>
    <row r="46" spans="2:26" x14ac:dyDescent="0.2">
      <c r="B46" s="6">
        <v>0</v>
      </c>
      <c r="C46" s="8" t="s">
        <v>35</v>
      </c>
      <c r="E46" s="7">
        <f>W48</f>
        <v>0</v>
      </c>
      <c r="G46" s="8" t="s">
        <v>18</v>
      </c>
      <c r="H46" s="9">
        <v>60</v>
      </c>
      <c r="I46" s="7">
        <f>IF($H46-$H45&lt;0,0,$H46-$H45)</f>
        <v>15</v>
      </c>
      <c r="J46" s="10">
        <f>IF(IF(J40-J43-J44-J45&gt;$I46,$I46,J40-J43-J44-J45)&lt;0,0,IF(J40-J43-J44-J45&gt;$I46,$I46,J40-J43-J44-J45))</f>
        <v>0</v>
      </c>
      <c r="K46" s="11">
        <f t="shared" ref="K46:N46" si="91">IF(IF(K40-K43-K44-K45&gt;$I46,$I46,K40-K43-K44-K45)&lt;0,0,IF(K40-K43-K44-K45&gt;$I46,$I46,K40-K43-K44-K45))</f>
        <v>0</v>
      </c>
      <c r="L46" s="11">
        <f t="shared" si="91"/>
        <v>0</v>
      </c>
      <c r="M46" s="11">
        <f t="shared" si="91"/>
        <v>0</v>
      </c>
      <c r="N46" s="12">
        <f t="shared" si="91"/>
        <v>0</v>
      </c>
      <c r="O46" s="13">
        <v>68</v>
      </c>
      <c r="P46" s="14">
        <v>57</v>
      </c>
      <c r="Q46" s="14">
        <v>41</v>
      </c>
      <c r="R46" s="14">
        <v>0</v>
      </c>
      <c r="S46" s="14">
        <v>44</v>
      </c>
      <c r="T46" s="15">
        <f t="shared" ref="T46:T47" si="92">J46*O46</f>
        <v>0</v>
      </c>
      <c r="U46" s="16">
        <f t="shared" si="90"/>
        <v>0</v>
      </c>
      <c r="V46" s="16">
        <f t="shared" si="86"/>
        <v>0</v>
      </c>
      <c r="W46" s="16">
        <f t="shared" si="87"/>
        <v>0</v>
      </c>
      <c r="X46" s="17">
        <f t="shared" si="88"/>
        <v>0</v>
      </c>
    </row>
    <row r="47" spans="2:26" ht="17" thickBot="1" x14ac:dyDescent="0.25">
      <c r="B47" s="6">
        <v>0</v>
      </c>
      <c r="C47" s="8" t="s">
        <v>14</v>
      </c>
      <c r="E47" s="7">
        <f>X48</f>
        <v>0</v>
      </c>
      <c r="G47" s="8" t="s">
        <v>20</v>
      </c>
      <c r="H47" s="9">
        <v>61</v>
      </c>
      <c r="I47" s="7">
        <f>IF($H47-$H46&lt;0,0,$H47-$H46)</f>
        <v>1</v>
      </c>
      <c r="J47" s="18">
        <f>J40-J43-J44-J45-J46</f>
        <v>0</v>
      </c>
      <c r="K47" s="19">
        <f t="shared" ref="K47:N47" si="93">K40-K43-K44-K45-K46</f>
        <v>0</v>
      </c>
      <c r="L47" s="19">
        <f t="shared" si="93"/>
        <v>0</v>
      </c>
      <c r="M47" s="19">
        <f t="shared" si="93"/>
        <v>0</v>
      </c>
      <c r="N47" s="20">
        <f t="shared" si="93"/>
        <v>0</v>
      </c>
      <c r="O47" s="13">
        <v>68</v>
      </c>
      <c r="P47" s="14">
        <v>57</v>
      </c>
      <c r="Q47" s="14">
        <v>41</v>
      </c>
      <c r="R47" s="14">
        <v>0</v>
      </c>
      <c r="S47" s="14">
        <v>44</v>
      </c>
      <c r="T47" s="23">
        <f t="shared" si="92"/>
        <v>0</v>
      </c>
      <c r="U47" s="24">
        <f t="shared" si="90"/>
        <v>0</v>
      </c>
      <c r="V47" s="24">
        <f t="shared" si="86"/>
        <v>0</v>
      </c>
      <c r="W47" s="24">
        <f t="shared" si="87"/>
        <v>0</v>
      </c>
      <c r="X47" s="25">
        <f t="shared" si="88"/>
        <v>0</v>
      </c>
    </row>
    <row r="48" spans="2:26" ht="17" thickBot="1" x14ac:dyDescent="0.25">
      <c r="E48" s="26">
        <f>SUM(E43:E47)</f>
        <v>0</v>
      </c>
      <c r="F48" s="27">
        <f>Y48-E48</f>
        <v>0</v>
      </c>
      <c r="H48" s="7"/>
      <c r="I48" s="38"/>
      <c r="J48" s="38">
        <f>SUM(J43:J47)</f>
        <v>0</v>
      </c>
      <c r="K48" s="38">
        <f>SUM(K43:K47)</f>
        <v>0</v>
      </c>
      <c r="L48" s="38">
        <f>SUM(L43:L47)</f>
        <v>0</v>
      </c>
      <c r="M48" s="38">
        <f>SUM(M43:M47)</f>
        <v>0</v>
      </c>
      <c r="N48" s="38">
        <f>SUM(N43:N47)</f>
        <v>0</v>
      </c>
      <c r="O48" s="7"/>
      <c r="P48" s="7"/>
      <c r="Q48" s="7"/>
      <c r="R48" s="7"/>
      <c r="S48" s="7"/>
      <c r="T48" s="23">
        <f>SUM(T43:T47)</f>
        <v>0</v>
      </c>
      <c r="U48" s="24">
        <f t="shared" ref="U48:X48" si="94">SUM(U43:U47)</f>
        <v>0</v>
      </c>
      <c r="V48" s="24">
        <f t="shared" si="94"/>
        <v>0</v>
      </c>
      <c r="W48" s="24">
        <f t="shared" si="94"/>
        <v>0</v>
      </c>
      <c r="X48" s="25">
        <f t="shared" si="94"/>
        <v>0</v>
      </c>
      <c r="Y48" s="27">
        <f>SUM(T48:X48)</f>
        <v>0</v>
      </c>
      <c r="Z48" t="s">
        <v>21</v>
      </c>
    </row>
    <row r="49" spans="3:6" ht="17" thickTop="1" x14ac:dyDescent="0.2"/>
    <row r="51" spans="3:6" ht="17" thickBot="1" x14ac:dyDescent="0.25">
      <c r="C51" s="2" t="s">
        <v>36</v>
      </c>
      <c r="F51" s="39">
        <f>Y9+Y23+Y35+Y48</f>
        <v>0</v>
      </c>
    </row>
    <row r="52" spans="3:6" ht="17" thickTop="1" x14ac:dyDescent="0.2"/>
  </sheetData>
  <sheetProtection selectLockedCells="1"/>
  <mergeCells count="7">
    <mergeCell ref="O42:S42"/>
    <mergeCell ref="O3:S3"/>
    <mergeCell ref="T3:X3"/>
    <mergeCell ref="J3:N3"/>
    <mergeCell ref="B1:G1"/>
    <mergeCell ref="O17:S17"/>
    <mergeCell ref="O29:S29"/>
  </mergeCells>
  <conditionalFormatting sqref="F2:F1048576">
    <cfRule type="cellIs" dxfId="0" priority="1" operator="notEqual">
      <formula>0</formula>
    </cfRule>
  </conditionalFormatting>
  <dataValidations disablePrompts="1" count="1">
    <dataValidation type="list" allowBlank="1" showInputMessage="1" showErrorMessage="1" sqref="D5:D17 D19:D22 D27:D29 D31:D34 D40:D42 D44:D47" xr:uid="{38D613EA-70BB-438B-8353-5531D30D3D91}">
      <formula1>#REF!</formula1>
    </dataValidation>
  </dataValidations>
  <pageMargins left="0.7" right="0.7" top="1" bottom="0.75" header="0.25" footer="0.3"/>
  <pageSetup paperSize="9" orientation="landscape" r:id="rId1"/>
  <headerFooter>
    <oddHeader>&amp;L&amp;"Calibri,Standard"&amp;K000000&amp;G</oddHeader>
    <oddFooter>&amp;L&amp;"Calibri,Standard"&amp;9&amp;K000000&amp;D&amp;C&amp;"Calibri,Standard"&amp;9&amp;K000000&amp;P&amp;R&amp;"Calibri,Standard"&amp;9&amp;K000000www.baubook.info</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83f5085-a295-440d-b805-4e276abe3da8">
      <Terms xmlns="http://schemas.microsoft.com/office/infopath/2007/PartnerControls"/>
    </lcf76f155ced4ddcb4097134ff3c332f>
    <TaxCatchAll xmlns="66899391-fd79-4114-8bcd-44ab75560a7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6AA695348DDFC248A0DF824C7FDDB673" ma:contentTypeVersion="15" ma:contentTypeDescription="Ein neues Dokument erstellen." ma:contentTypeScope="" ma:versionID="3b60a6773fd151b0292c89e2b2d16689">
  <xsd:schema xmlns:xsd="http://www.w3.org/2001/XMLSchema" xmlns:xs="http://www.w3.org/2001/XMLSchema" xmlns:p="http://schemas.microsoft.com/office/2006/metadata/properties" xmlns:ns2="c83f5085-a295-440d-b805-4e276abe3da8" xmlns:ns3="66899391-fd79-4114-8bcd-44ab75560a73" targetNamespace="http://schemas.microsoft.com/office/2006/metadata/properties" ma:root="true" ma:fieldsID="b3977afcb13fb4ed4011d8e5a6150d83" ns2:_="" ns3:_="">
    <xsd:import namespace="c83f5085-a295-440d-b805-4e276abe3da8"/>
    <xsd:import namespace="66899391-fd79-4114-8bcd-44ab75560a7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3f5085-a295-440d-b805-4e276abe3d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ierungen" ma:readOnly="false" ma:fieldId="{5cf76f15-5ced-4ddc-b409-7134ff3c332f}" ma:taxonomyMulti="true" ma:sspId="21c5c122-0889-4708-a2f9-443b1c8b1bfb"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899391-fd79-4114-8bcd-44ab75560a7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509874c1-eccd-4ece-8972-717a50d7e949}" ma:internalName="TaxCatchAll" ma:showField="CatchAllData" ma:web="66899391-fd79-4114-8bcd-44ab75560a73">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F8D002-1426-4CF7-B988-89AFAB86B426}">
  <ds:schemaRefs>
    <ds:schemaRef ds:uri="http://schemas.microsoft.com/office/2006/documentManagement/types"/>
    <ds:schemaRef ds:uri="http://purl.org/dc/elements/1.1/"/>
    <ds:schemaRef ds:uri="http://purl.org/dc/dcmitype/"/>
    <ds:schemaRef ds:uri="http://purl.org/dc/terms/"/>
    <ds:schemaRef ds:uri="http://schemas.microsoft.com/office/infopath/2007/PartnerControls"/>
    <ds:schemaRef ds:uri="c83f5085-a295-440d-b805-4e276abe3da8"/>
    <ds:schemaRef ds:uri="66899391-fd79-4114-8bcd-44ab75560a73"/>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7DB5951F-DC72-49ED-B377-0701D0FD2BD6}"/>
</file>

<file path=customXml/itemProps3.xml><?xml version="1.0" encoding="utf-8"?>
<ds:datastoreItem xmlns:ds="http://schemas.openxmlformats.org/officeDocument/2006/customXml" ds:itemID="{6CBE66D7-609F-4401-A1EC-3F8D6A2EA2F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Ergebnis</vt:lpstr>
      <vt:lpstr>Ergebnis!Druckbereich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Christoph Schwemberger</cp:lastModifiedBy>
  <cp:revision/>
  <dcterms:created xsi:type="dcterms:W3CDTF">2023-03-22T08:07:09Z</dcterms:created>
  <dcterms:modified xsi:type="dcterms:W3CDTF">2024-11-05T14:26:07Z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0x0101006AA695348DDFC248A0DF824C7FDDB673</vt:lpwstr>
  </property>
</Properties>
</file>