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tophschwemberger/Downloads/"/>
    </mc:Choice>
  </mc:AlternateContent>
  <xr:revisionPtr revIDLastSave="0" documentId="13_ncr:1_{37736A80-5763-484A-9C22-65F93C665A3B}" xr6:coauthVersionLast="47" xr6:coauthVersionMax="47" xr10:uidLastSave="{00000000-0000-0000-0000-000000000000}"/>
  <bookViews>
    <workbookView xWindow="0" yWindow="680" windowWidth="34560" windowHeight="21660" xr2:uid="{BD8D5F06-8217-5F43-B7D9-B4D905D575B2}"/>
  </bookViews>
  <sheets>
    <sheet name="Ergebnis" sheetId="2" r:id="rId1"/>
  </sheets>
  <definedNames>
    <definedName name="_xlnm.Print_Area" localSheetId="0">Ergebnis!$C:$E</definedName>
    <definedName name="staffelpreis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2" l="1"/>
  <c r="M13" i="2" s="1"/>
  <c r="P13" i="2" s="1"/>
  <c r="I29" i="2"/>
  <c r="I6" i="2"/>
  <c r="L1" i="2"/>
  <c r="L4" i="2" s="1"/>
  <c r="R4" i="2" s="1"/>
  <c r="A6" i="2"/>
  <c r="I5" i="2"/>
  <c r="I4" i="2"/>
  <c r="I19" i="2"/>
  <c r="I18" i="2"/>
  <c r="I17" i="2"/>
  <c r="I16" i="2"/>
  <c r="I15" i="2"/>
  <c r="I28" i="2"/>
  <c r="I27" i="2"/>
  <c r="L13" i="2"/>
  <c r="O13" i="2" s="1"/>
  <c r="R13" i="2" s="1"/>
  <c r="K13" i="2"/>
  <c r="N13" i="2" s="1"/>
  <c r="Q13" i="2" s="1"/>
  <c r="L12" i="2"/>
  <c r="L15" i="2" s="1"/>
  <c r="K12" i="2"/>
  <c r="K15" i="2" s="1"/>
  <c r="J12" i="2"/>
  <c r="J15" i="2" s="1"/>
  <c r="L24" i="2"/>
  <c r="L27" i="2" s="1"/>
  <c r="K24" i="2"/>
  <c r="K27" i="2" s="1"/>
  <c r="L25" i="2"/>
  <c r="O25" i="2" s="1"/>
  <c r="R25" i="2" s="1"/>
  <c r="K25" i="2"/>
  <c r="N25" i="2" s="1"/>
  <c r="Q25" i="2" s="1"/>
  <c r="J25" i="2"/>
  <c r="M25" i="2" s="1"/>
  <c r="P25" i="2" s="1"/>
  <c r="J24" i="2"/>
  <c r="J27" i="2" s="1"/>
  <c r="K1" i="2"/>
  <c r="K4" i="2" s="1"/>
  <c r="Q4" i="2" s="1"/>
  <c r="J1" i="2"/>
  <c r="J4" i="2" s="1"/>
  <c r="P4" i="2" s="1"/>
  <c r="A5" i="2"/>
  <c r="A4" i="2"/>
  <c r="L5" i="2" l="1"/>
  <c r="K5" i="2"/>
  <c r="J28" i="2"/>
  <c r="J29" i="2" s="1"/>
  <c r="J5" i="2"/>
  <c r="P5" i="2" s="1"/>
  <c r="J16" i="2"/>
  <c r="K16" i="2"/>
  <c r="K17" i="2" s="1"/>
  <c r="L16" i="2"/>
  <c r="L17" i="2" s="1"/>
  <c r="K28" i="2"/>
  <c r="K29" i="2" s="1"/>
  <c r="L28" i="2"/>
  <c r="L29" i="2" s="1"/>
  <c r="R15" i="2"/>
  <c r="P15" i="2"/>
  <c r="Q15" i="2"/>
  <c r="R27" i="2"/>
  <c r="Q27" i="2"/>
  <c r="K6" i="2" l="1"/>
  <c r="Q6" i="2" s="1"/>
  <c r="Q5" i="2"/>
  <c r="J6" i="2"/>
  <c r="L6" i="2"/>
  <c r="R6" i="2" s="1"/>
  <c r="J17" i="2"/>
  <c r="J18" i="2" s="1"/>
  <c r="K18" i="2"/>
  <c r="K19" i="2" s="1"/>
  <c r="L18" i="2"/>
  <c r="L19" i="2" s="1"/>
  <c r="P16" i="2"/>
  <c r="Q28" i="2"/>
  <c r="P27" i="2"/>
  <c r="P28" i="2"/>
  <c r="P29" i="2"/>
  <c r="Q7" i="2" l="1"/>
  <c r="J7" i="2"/>
  <c r="P6" i="2"/>
  <c r="J19" i="2"/>
  <c r="Q17" i="2"/>
  <c r="Q16" i="2"/>
  <c r="R28" i="2"/>
  <c r="Q29" i="2"/>
  <c r="P30" i="2"/>
  <c r="P17" i="2"/>
  <c r="J30" i="2"/>
  <c r="J31" i="2" s="1"/>
  <c r="E27" i="2" l="1"/>
  <c r="R16" i="2"/>
  <c r="R29" i="2"/>
  <c r="Q18" i="2"/>
  <c r="R5" i="2"/>
  <c r="P18" i="2"/>
  <c r="P19" i="2"/>
  <c r="R30" i="2" l="1"/>
  <c r="E29" i="2" s="1"/>
  <c r="P20" i="2"/>
  <c r="Q19" i="2"/>
  <c r="Q20" i="2" s="1"/>
  <c r="E16" i="2" s="1"/>
  <c r="K20" i="2"/>
  <c r="K21" i="2" s="1"/>
  <c r="R17" i="2"/>
  <c r="L30" i="2"/>
  <c r="L31" i="2" s="1"/>
  <c r="Q30" i="2"/>
  <c r="K30" i="2"/>
  <c r="K31" i="2" s="1"/>
  <c r="J20" i="2"/>
  <c r="J21" i="2" s="1"/>
  <c r="P7" i="2"/>
  <c r="J8" i="2"/>
  <c r="K7" i="2"/>
  <c r="K8" i="2" s="1"/>
  <c r="E4" i="2" l="1"/>
  <c r="E15" i="2"/>
  <c r="E28" i="2"/>
  <c r="E5" i="2"/>
  <c r="R19" i="2"/>
  <c r="R18" i="2"/>
  <c r="E30" i="2" l="1"/>
  <c r="R20" i="2"/>
  <c r="S20" i="2" s="1"/>
  <c r="L20" i="2"/>
  <c r="L21" i="2" s="1"/>
  <c r="E17" i="2" l="1"/>
  <c r="S30" i="2"/>
  <c r="F30" i="2" s="1"/>
  <c r="R7" i="2"/>
  <c r="L7" i="2"/>
  <c r="L8" i="2" s="1"/>
  <c r="E6" i="2" l="1"/>
  <c r="E7" i="2" s="1"/>
  <c r="S7" i="2"/>
  <c r="F7" i="2" l="1"/>
  <c r="E20" i="2"/>
  <c r="E37" i="2" s="1"/>
  <c r="F20" i="2" l="1"/>
</calcChain>
</file>

<file path=xl/sharedStrings.xml><?xml version="1.0" encoding="utf-8"?>
<sst xmlns="http://schemas.openxmlformats.org/spreadsheetml/2006/main" count="54" uniqueCount="31">
  <si>
    <t>Allgemeine Produkte</t>
  </si>
  <si>
    <t>Aufbauten</t>
  </si>
  <si>
    <t>Stück</t>
  </si>
  <si>
    <t>Staffelung</t>
  </si>
  <si>
    <t>Anzahl Produkte</t>
  </si>
  <si>
    <t>Preis in Euro</t>
  </si>
  <si>
    <t>Betrag</t>
  </si>
  <si>
    <t xml:space="preserve">1.–5. </t>
  </si>
  <si>
    <t>zusätzlich für zusammengesetzte Produkte (z.B. Fenster)</t>
  </si>
  <si>
    <t xml:space="preserve">6.–20. </t>
  </si>
  <si>
    <t xml:space="preserve">21.–45. </t>
  </si>
  <si>
    <t xml:space="preserve">46.–60. </t>
  </si>
  <si>
    <t>Zuordnung von Händlern zu Produkt pro Jahr</t>
  </si>
  <si>
    <t xml:space="preserve">ab 61. </t>
  </si>
  <si>
    <t>Quersumme (check)</t>
  </si>
  <si>
    <t>check</t>
  </si>
  <si>
    <t>Produkteintragung durch baubook GmbH</t>
  </si>
  <si>
    <t>Produktaktualisierung durch baubook GmbH</t>
  </si>
  <si>
    <t>Eintragung EPD-Daten per Import-Datei</t>
  </si>
  <si>
    <t xml:space="preserve">ab 21. </t>
  </si>
  <si>
    <t>Gesamtkosten</t>
  </si>
  <si>
    <t>ab 21.</t>
  </si>
  <si>
    <t>baubook Qualitätssicherung für Produkte bei Erstdeklaration</t>
  </si>
  <si>
    <t>Produktservice- &amp; Publikationsbeitrag pro Jahr</t>
  </si>
  <si>
    <t>Zusammengesetzte Produkte</t>
  </si>
  <si>
    <t>Allgemeine Produkte, Fenster</t>
  </si>
  <si>
    <t>baubook Eintragungsservice exkl. QS und Listung+N140</t>
  </si>
  <si>
    <t>baubook Eintragungsservice exkl. Qualitätssicherung und Publikationsbeitrag</t>
  </si>
  <si>
    <t>Gebühren für Eintragungsservice exkl. Qualitätssicherung und Publikationsbeitrag</t>
  </si>
  <si>
    <t>Gebühren für Selbstdeklaration exkl. Produktservice- &amp; Publikationsbeitrag</t>
  </si>
  <si>
    <t>Publikation auf allen Österreischischen Plattformen und/oder BNB-Plattform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</si>
</sst>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0" tint="-0.14999847407452621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4" borderId="0" xfId="0" applyFont="1" applyFill="1" applyAlignment="1">
      <alignment wrapText="1"/>
    </xf>
    <xf numFmtId="0" fontId="2" fillId="4" borderId="0" xfId="0" applyFont="1" applyFill="1"/>
    <xf numFmtId="0" fontId="2" fillId="4" borderId="2" xfId="0" applyFont="1" applyFill="1" applyBorder="1" applyAlignment="1">
      <alignment wrapText="1"/>
    </xf>
    <xf numFmtId="0" fontId="2" fillId="4" borderId="3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3" fillId="0" borderId="5" xfId="0" applyFont="1" applyBorder="1"/>
    <xf numFmtId="0" fontId="3" fillId="0" borderId="0" xfId="0" applyFont="1"/>
    <xf numFmtId="0" fontId="3" fillId="2" borderId="10" xfId="0" applyFont="1" applyFill="1" applyBorder="1" applyAlignment="1">
      <alignment wrapText="1"/>
    </xf>
    <xf numFmtId="164" fontId="2" fillId="0" borderId="0" xfId="1" applyNumberFormat="1" applyFont="1" applyProtection="1"/>
    <xf numFmtId="0" fontId="2" fillId="3" borderId="0" xfId="0" applyFont="1" applyFill="1"/>
    <xf numFmtId="164" fontId="2" fillId="3" borderId="0" xfId="1" applyNumberFormat="1" applyFont="1" applyFill="1" applyProtection="1"/>
    <xf numFmtId="164" fontId="2" fillId="0" borderId="5" xfId="1" applyNumberFormat="1" applyFont="1" applyBorder="1" applyProtection="1"/>
    <xf numFmtId="164" fontId="2" fillId="0" borderId="0" xfId="1" applyNumberFormat="1" applyFont="1" applyBorder="1" applyProtection="1"/>
    <xf numFmtId="164" fontId="2" fillId="3" borderId="5" xfId="1" applyNumberFormat="1" applyFont="1" applyFill="1" applyBorder="1" applyProtection="1"/>
    <xf numFmtId="164" fontId="2" fillId="3" borderId="0" xfId="1" applyNumberFormat="1" applyFont="1" applyFill="1" applyBorder="1" applyProtection="1"/>
    <xf numFmtId="164" fontId="2" fillId="3" borderId="11" xfId="1" applyNumberFormat="1" applyFont="1" applyFill="1" applyBorder="1" applyProtection="1"/>
    <xf numFmtId="164" fontId="2" fillId="3" borderId="12" xfId="1" applyNumberFormat="1" applyFont="1" applyFill="1" applyBorder="1" applyProtection="1"/>
    <xf numFmtId="164" fontId="2" fillId="0" borderId="1" xfId="1" applyNumberFormat="1" applyFont="1" applyBorder="1" applyProtection="1"/>
    <xf numFmtId="164" fontId="2" fillId="0" borderId="0" xfId="0" applyNumberFormat="1" applyFont="1"/>
    <xf numFmtId="164" fontId="4" fillId="0" borderId="0" xfId="1" applyNumberFormat="1" applyFont="1" applyBorder="1" applyProtection="1"/>
    <xf numFmtId="164" fontId="2" fillId="0" borderId="7" xfId="1" applyNumberFormat="1" applyFont="1" applyBorder="1" applyProtection="1"/>
    <xf numFmtId="164" fontId="2" fillId="0" borderId="8" xfId="1" applyNumberFormat="1" applyFont="1" applyBorder="1" applyProtection="1"/>
    <xf numFmtId="0" fontId="4" fillId="0" borderId="0" xfId="0" applyFont="1"/>
    <xf numFmtId="164" fontId="4" fillId="0" borderId="0" xfId="0" applyNumberFormat="1" applyFont="1"/>
    <xf numFmtId="0" fontId="4" fillId="4" borderId="0" xfId="0" applyFont="1" applyFill="1"/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5" xfId="0" applyFont="1" applyBorder="1" applyAlignment="1">
      <alignment wrapText="1"/>
    </xf>
    <xf numFmtId="164" fontId="2" fillId="3" borderId="8" xfId="1" applyNumberFormat="1" applyFont="1" applyFill="1" applyBorder="1" applyProtection="1"/>
    <xf numFmtId="164" fontId="4" fillId="0" borderId="0" xfId="1" applyNumberFormat="1" applyFont="1" applyProtection="1"/>
    <xf numFmtId="0" fontId="2" fillId="0" borderId="4" xfId="0" applyFont="1" applyBorder="1" applyAlignment="1">
      <alignment wrapText="1"/>
    </xf>
    <xf numFmtId="164" fontId="2" fillId="0" borderId="6" xfId="1" applyNumberFormat="1" applyFont="1" applyBorder="1" applyProtection="1"/>
    <xf numFmtId="164" fontId="2" fillId="0" borderId="9" xfId="1" applyNumberFormat="1" applyFont="1" applyBorder="1" applyProtection="1"/>
    <xf numFmtId="0" fontId="5" fillId="4" borderId="0" xfId="0" applyFont="1" applyFill="1" applyAlignment="1">
      <alignment horizontal="left" vertical="center"/>
    </xf>
    <xf numFmtId="0" fontId="5" fillId="4" borderId="0" xfId="0" applyFont="1" applyFill="1" applyAlignment="1">
      <alignment vertical="center" wrapText="1"/>
    </xf>
    <xf numFmtId="164" fontId="4" fillId="0" borderId="3" xfId="1" applyNumberFormat="1" applyFont="1" applyBorder="1" applyProtection="1"/>
    <xf numFmtId="0" fontId="2" fillId="4" borderId="5" xfId="0" applyFont="1" applyFill="1" applyBorder="1" applyAlignment="1">
      <alignment wrapText="1"/>
    </xf>
    <xf numFmtId="0" fontId="2" fillId="0" borderId="5" xfId="0" applyFont="1" applyBorder="1"/>
    <xf numFmtId="164" fontId="2" fillId="0" borderId="5" xfId="0" applyNumberFormat="1" applyFont="1" applyBorder="1"/>
    <xf numFmtId="164" fontId="2" fillId="0" borderId="13" xfId="1" applyNumberFormat="1" applyFont="1" applyBorder="1" applyProtection="1"/>
    <xf numFmtId="164" fontId="2" fillId="0" borderId="14" xfId="1" applyNumberFormat="1" applyFont="1" applyBorder="1" applyProtection="1"/>
    <xf numFmtId="164" fontId="2" fillId="0" borderId="15" xfId="1" applyNumberFormat="1" applyFont="1" applyBorder="1" applyProtection="1"/>
    <xf numFmtId="0" fontId="5" fillId="4" borderId="0" xfId="0" applyFont="1" applyFill="1" applyAlignment="1">
      <alignment vertical="center"/>
    </xf>
    <xf numFmtId="164" fontId="6" fillId="3" borderId="5" xfId="1" applyNumberFormat="1" applyFont="1" applyFill="1" applyBorder="1" applyProtection="1"/>
    <xf numFmtId="164" fontId="6" fillId="3" borderId="7" xfId="1" applyNumberFormat="1" applyFont="1" applyFill="1" applyBorder="1" applyProtection="1"/>
    <xf numFmtId="164" fontId="7" fillId="5" borderId="1" xfId="0" applyNumberFormat="1" applyFont="1" applyFill="1" applyBorder="1"/>
    <xf numFmtId="0" fontId="5" fillId="0" borderId="0" xfId="0" applyFont="1"/>
    <xf numFmtId="0" fontId="5" fillId="0" borderId="16" xfId="0" applyFont="1" applyBorder="1"/>
    <xf numFmtId="0" fontId="2" fillId="0" borderId="16" xfId="0" applyFont="1" applyBorder="1"/>
    <xf numFmtId="0" fontId="2" fillId="0" borderId="0" xfId="0" applyFont="1" applyAlignment="1">
      <alignment horizontal="left"/>
    </xf>
  </cellXfs>
  <cellStyles count="2">
    <cellStyle name="Komma" xfId="1" builtinId="3"/>
    <cellStyle name="Standard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215900</xdr:colOff>
      <xdr:row>0</xdr:row>
      <xdr:rowOff>127000</xdr:rowOff>
    </xdr:from>
    <xdr:to>
      <xdr:col>3</xdr:col>
      <xdr:colOff>777784</xdr:colOff>
      <xdr:row>0</xdr:row>
      <xdr:rowOff>1045210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2E289E39-ABC0-CE68-1BF2-45CAAB0F1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15900" y="127000"/>
          <a:ext cx="4362994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FBAB5-360B-4C63-8C37-BDF0D0566B2C}">
  <dimension ref="A1:T140"/>
  <sheetViews>
    <sheetView tabSelected="1" topLeftCell="B1" zoomScaleNormal="100" zoomScaleSheetLayoutView="50" workbookViewId="0">
      <selection activeCell="B1" sqref="A1:XFD1048576"/>
    </sheetView>
  </sheetViews>
  <sheetFormatPr baseColWidth="10" defaultColWidth="11" defaultRowHeight="12" x14ac:dyDescent="0.15"/>
  <cols>
    <col min="1" max="1" width="38.33203125" style="1" hidden="1" customWidth="1"/>
    <col min="2" max="2" width="11" style="1"/>
    <col min="3" max="3" width="39" style="1" customWidth="1"/>
    <col min="4" max="5" width="11" style="1" customWidth="1"/>
    <col min="6" max="6" width="13.83203125" style="1" customWidth="1"/>
    <col min="7" max="23" width="11" style="1"/>
    <col min="24" max="24" width="10.83203125" style="1" customWidth="1"/>
    <col min="25" max="16384" width="11" style="1"/>
  </cols>
  <sheetData>
    <row r="1" spans="1:20" ht="100" customHeight="1" thickBot="1" x14ac:dyDescent="0.2">
      <c r="B1" s="51"/>
      <c r="C1" s="51"/>
      <c r="D1" s="51"/>
      <c r="E1" s="51"/>
      <c r="F1" s="51"/>
      <c r="G1" s="51"/>
      <c r="J1" s="1">
        <f>B4</f>
        <v>0</v>
      </c>
      <c r="K1" s="1">
        <f>B5</f>
        <v>0</v>
      </c>
      <c r="L1" s="1">
        <f>B6</f>
        <v>0</v>
      </c>
    </row>
    <row r="2" spans="1:20" s="2" customFormat="1" ht="39" x14ac:dyDescent="0.15">
      <c r="B2" s="35">
        <v>2026</v>
      </c>
      <c r="C2" s="36" t="s">
        <v>22</v>
      </c>
      <c r="D2" s="3"/>
      <c r="E2" s="3"/>
      <c r="F2" s="3"/>
      <c r="G2" s="3"/>
      <c r="H2" s="3"/>
      <c r="I2" s="3"/>
      <c r="J2" s="4" t="s">
        <v>0</v>
      </c>
      <c r="K2" s="5" t="s">
        <v>24</v>
      </c>
      <c r="L2" s="5" t="s">
        <v>1</v>
      </c>
      <c r="M2" s="4" t="s">
        <v>0</v>
      </c>
      <c r="N2" s="5" t="s">
        <v>24</v>
      </c>
      <c r="O2" s="5" t="s">
        <v>1</v>
      </c>
      <c r="P2" s="4" t="s">
        <v>0</v>
      </c>
      <c r="Q2" s="5" t="s">
        <v>24</v>
      </c>
      <c r="R2" s="5" t="s">
        <v>1</v>
      </c>
      <c r="S2" s="38"/>
    </row>
    <row r="3" spans="1:20" ht="26" x14ac:dyDescent="0.15">
      <c r="B3" s="1" t="s">
        <v>2</v>
      </c>
      <c r="C3" s="6" t="s">
        <v>29</v>
      </c>
      <c r="G3" s="8" t="s">
        <v>3</v>
      </c>
      <c r="J3" s="7" t="s">
        <v>4</v>
      </c>
      <c r="K3" s="8"/>
      <c r="L3" s="8"/>
      <c r="M3" s="7" t="s">
        <v>5</v>
      </c>
      <c r="N3" s="8"/>
      <c r="O3" s="8"/>
      <c r="P3" s="7" t="s">
        <v>6</v>
      </c>
      <c r="Q3" s="8"/>
      <c r="R3" s="8"/>
      <c r="S3" s="39"/>
    </row>
    <row r="4" spans="1:20" x14ac:dyDescent="0.15">
      <c r="A4" s="1" t="str">
        <f>C4&amp;$C$3</f>
        <v>Allgemeine ProdukteGebühren für Selbstdeklaration exkl. Produktservice- &amp; Publikationsbeitrag</v>
      </c>
      <c r="B4" s="9">
        <v>0</v>
      </c>
      <c r="C4" s="1" t="s">
        <v>0</v>
      </c>
      <c r="E4" s="10">
        <f>P7</f>
        <v>0</v>
      </c>
      <c r="G4" s="11" t="s">
        <v>7</v>
      </c>
      <c r="H4" s="12">
        <v>5</v>
      </c>
      <c r="I4" s="10">
        <f>$H4</f>
        <v>5</v>
      </c>
      <c r="J4" s="13">
        <f>IF(J1&lt;=$H4,J1,$H4)</f>
        <v>0</v>
      </c>
      <c r="K4" s="14">
        <f t="shared" ref="K4:L4" si="0">IF(K1&lt;=$H4,K1,$H4)</f>
        <v>0</v>
      </c>
      <c r="L4" s="14">
        <f t="shared" si="0"/>
        <v>0</v>
      </c>
      <c r="M4" s="15">
        <v>102</v>
      </c>
      <c r="N4" s="16">
        <v>45</v>
      </c>
      <c r="O4" s="16">
        <v>117</v>
      </c>
      <c r="P4" s="13">
        <f t="shared" ref="P4:R6" si="1">J4*M4</f>
        <v>0</v>
      </c>
      <c r="Q4" s="14">
        <f t="shared" si="1"/>
        <v>0</v>
      </c>
      <c r="R4" s="14">
        <f t="shared" si="1"/>
        <v>0</v>
      </c>
      <c r="S4" s="39"/>
    </row>
    <row r="5" spans="1:20" x14ac:dyDescent="0.15">
      <c r="A5" s="1" t="str">
        <f t="shared" ref="A5" si="2">C5&amp;$C$3</f>
        <v>zusätzlich für zusammengesetzte Produkte (z.B. Fenster)Gebühren für Selbstdeklaration exkl. Produktservice- &amp; Publikationsbeitrag</v>
      </c>
      <c r="B5" s="9">
        <v>0</v>
      </c>
      <c r="C5" s="1" t="s">
        <v>8</v>
      </c>
      <c r="E5" s="10">
        <f>Q7</f>
        <v>0</v>
      </c>
      <c r="G5" s="11" t="s">
        <v>9</v>
      </c>
      <c r="H5" s="12">
        <v>20</v>
      </c>
      <c r="I5" s="10">
        <f>IF($H5-$H4&lt;0,0,$H5-$H4)</f>
        <v>15</v>
      </c>
      <c r="J5" s="13">
        <f>IF(IF(J1-J4&gt;$I5,$I5,J1-J4)&lt;0,0,IF(J1-J4&gt;$I5,$I5,J1-J4))</f>
        <v>0</v>
      </c>
      <c r="K5" s="14">
        <f t="shared" ref="K5" si="3">IF(IF(K1-K4&gt;$I5,$I5,K1-K4)&lt;0,0,IF(K1-K4&gt;$I5,$I5,K1-K4))</f>
        <v>0</v>
      </c>
      <c r="L5" s="14">
        <f t="shared" ref="L5" si="4">IF(IF(L1-L4&gt;$I5,$I5,L1-L4)&lt;0,0,IF(L1-L4&gt;$I5,$I5,L1-L4))</f>
        <v>0</v>
      </c>
      <c r="M5" s="15">
        <v>92</v>
      </c>
      <c r="N5" s="16">
        <v>45</v>
      </c>
      <c r="O5" s="16">
        <v>117</v>
      </c>
      <c r="P5" s="13">
        <f t="shared" si="1"/>
        <v>0</v>
      </c>
      <c r="Q5" s="14">
        <f t="shared" si="1"/>
        <v>0</v>
      </c>
      <c r="R5" s="14">
        <f t="shared" si="1"/>
        <v>0</v>
      </c>
      <c r="S5" s="39"/>
    </row>
    <row r="6" spans="1:20" ht="13" thickBot="1" x14ac:dyDescent="0.2">
      <c r="A6" s="1" t="e">
        <f>#REF!&amp;$C$3</f>
        <v>#REF!</v>
      </c>
      <c r="B6" s="9">
        <v>0</v>
      </c>
      <c r="C6" s="1" t="s">
        <v>1</v>
      </c>
      <c r="E6" s="10">
        <f>R7</f>
        <v>0</v>
      </c>
      <c r="G6" s="11" t="s">
        <v>21</v>
      </c>
      <c r="H6" s="12">
        <v>21</v>
      </c>
      <c r="I6" s="10">
        <f>IF($H6-$H5&lt;0,0,$H6-$H5)</f>
        <v>1</v>
      </c>
      <c r="J6" s="13">
        <f t="shared" ref="J6:K6" si="5">J1-J4-J5</f>
        <v>0</v>
      </c>
      <c r="K6" s="14">
        <f t="shared" si="5"/>
        <v>0</v>
      </c>
      <c r="L6" s="14">
        <f>L1-L4-L5</f>
        <v>0</v>
      </c>
      <c r="M6" s="17">
        <v>75</v>
      </c>
      <c r="N6" s="18">
        <v>45</v>
      </c>
      <c r="O6" s="18">
        <v>117</v>
      </c>
      <c r="P6" s="13">
        <f t="shared" si="1"/>
        <v>0</v>
      </c>
      <c r="Q6" s="14">
        <f t="shared" si="1"/>
        <v>0</v>
      </c>
      <c r="R6" s="14">
        <f t="shared" si="1"/>
        <v>0</v>
      </c>
      <c r="S6" s="39"/>
    </row>
    <row r="7" spans="1:20" ht="13" thickBot="1" x14ac:dyDescent="0.2">
      <c r="E7" s="19">
        <f>SUM(E4:E6)</f>
        <v>0</v>
      </c>
      <c r="F7" s="20">
        <f>S7-E7</f>
        <v>0</v>
      </c>
      <c r="H7" s="14"/>
      <c r="I7" s="21"/>
      <c r="J7" s="37">
        <f>SUM(J4:J6)</f>
        <v>0</v>
      </c>
      <c r="K7" s="37">
        <f>SUM(K4:K6)</f>
        <v>0</v>
      </c>
      <c r="L7" s="37">
        <f>SUM(L4:L6)</f>
        <v>0</v>
      </c>
      <c r="M7" s="14"/>
      <c r="N7" s="14"/>
      <c r="O7" s="14"/>
      <c r="P7" s="42">
        <f>SUM(P4:P6)</f>
        <v>0</v>
      </c>
      <c r="Q7" s="43">
        <f>SUM(Q4:Q6)</f>
        <v>0</v>
      </c>
      <c r="R7" s="41">
        <f>SUM(R4:R6)</f>
        <v>0</v>
      </c>
      <c r="S7" s="40">
        <f>SUM(P7:R7)</f>
        <v>0</v>
      </c>
      <c r="T7" s="1" t="s">
        <v>14</v>
      </c>
    </row>
    <row r="8" spans="1:20" ht="13" thickTop="1" x14ac:dyDescent="0.15">
      <c r="I8" s="24" t="s">
        <v>15</v>
      </c>
      <c r="J8" s="25">
        <f>J7-B4</f>
        <v>0</v>
      </c>
      <c r="K8" s="25">
        <f>K7-B5</f>
        <v>0</v>
      </c>
      <c r="L8" s="25">
        <f>L7-B6</f>
        <v>0</v>
      </c>
    </row>
    <row r="9" spans="1:20" x14ac:dyDescent="0.15">
      <c r="I9" s="24"/>
      <c r="J9" s="25"/>
      <c r="K9" s="25"/>
      <c r="L9" s="25"/>
      <c r="M9" s="25"/>
    </row>
    <row r="10" spans="1:20" x14ac:dyDescent="0.15">
      <c r="I10" s="24"/>
      <c r="J10" s="25"/>
      <c r="K10" s="25"/>
      <c r="L10" s="25"/>
      <c r="M10" s="25"/>
    </row>
    <row r="11" spans="1:20" x14ac:dyDescent="0.15">
      <c r="I11" s="24"/>
      <c r="J11" s="25"/>
      <c r="K11" s="25"/>
      <c r="L11" s="25"/>
      <c r="M11" s="25"/>
      <c r="N11" s="25"/>
    </row>
    <row r="12" spans="1:20" s="3" customFormat="1" ht="15" thickBot="1" x14ac:dyDescent="0.2">
      <c r="B12" s="35">
        <v>2026</v>
      </c>
      <c r="C12" s="44" t="s">
        <v>23</v>
      </c>
      <c r="I12" s="26"/>
      <c r="J12" s="3">
        <f>B15</f>
        <v>0</v>
      </c>
      <c r="K12" s="3">
        <f>B16</f>
        <v>0</v>
      </c>
      <c r="L12" s="3">
        <f>B17</f>
        <v>0</v>
      </c>
    </row>
    <row r="13" spans="1:20" ht="52" x14ac:dyDescent="0.15">
      <c r="C13" s="6" t="s">
        <v>30</v>
      </c>
      <c r="I13" s="24"/>
      <c r="J13" s="27" t="str">
        <f>C15</f>
        <v>Allgemeine Produkte, Fenster</v>
      </c>
      <c r="K13" s="28" t="str">
        <f>C16</f>
        <v>Aufbauten</v>
      </c>
      <c r="L13" s="28" t="str">
        <f>C17</f>
        <v>Zuordnung von Händlern zu Produkt pro Jahr</v>
      </c>
      <c r="M13" s="27" t="str">
        <f t="shared" ref="M13:R13" si="6">J13</f>
        <v>Allgemeine Produkte, Fenster</v>
      </c>
      <c r="N13" s="28" t="str">
        <f t="shared" si="6"/>
        <v>Aufbauten</v>
      </c>
      <c r="O13" s="28" t="str">
        <f t="shared" si="6"/>
        <v>Zuordnung von Händlern zu Produkt pro Jahr</v>
      </c>
      <c r="P13" s="27" t="str">
        <f t="shared" si="6"/>
        <v>Allgemeine Produkte, Fenster</v>
      </c>
      <c r="Q13" s="28" t="str">
        <f t="shared" si="6"/>
        <v>Aufbauten</v>
      </c>
      <c r="R13" s="28" t="str">
        <f t="shared" si="6"/>
        <v>Zuordnung von Händlern zu Produkt pro Jahr</v>
      </c>
      <c r="S13" s="39"/>
    </row>
    <row r="14" spans="1:20" x14ac:dyDescent="0.15">
      <c r="B14" s="1" t="s">
        <v>2</v>
      </c>
      <c r="G14" s="8" t="s">
        <v>3</v>
      </c>
      <c r="I14" s="24"/>
      <c r="J14" s="29"/>
      <c r="K14" s="25"/>
      <c r="L14" s="25"/>
      <c r="M14" s="7" t="s">
        <v>5</v>
      </c>
      <c r="N14" s="8"/>
      <c r="O14" s="8"/>
      <c r="P14" s="29"/>
      <c r="Q14" s="25"/>
      <c r="R14" s="25"/>
      <c r="S14" s="39"/>
    </row>
    <row r="15" spans="1:20" x14ac:dyDescent="0.15">
      <c r="B15" s="9">
        <v>0</v>
      </c>
      <c r="C15" s="11" t="s">
        <v>25</v>
      </c>
      <c r="E15" s="10">
        <f>P20</f>
        <v>0</v>
      </c>
      <c r="G15" s="11" t="s">
        <v>7</v>
      </c>
      <c r="H15" s="12">
        <v>5</v>
      </c>
      <c r="I15" s="10">
        <f>$H15</f>
        <v>5</v>
      </c>
      <c r="J15" s="13">
        <f>IF(J12&lt;=$H15,J12,$H15)</f>
        <v>0</v>
      </c>
      <c r="K15" s="14">
        <f>IF(K12&lt;=$H15,K12,$H15)</f>
        <v>0</v>
      </c>
      <c r="L15" s="14">
        <f>IF(L12&lt;=$H15,L12,$H15)</f>
        <v>0</v>
      </c>
      <c r="M15" s="15">
        <v>125</v>
      </c>
      <c r="N15" s="16">
        <v>116</v>
      </c>
      <c r="O15" s="16">
        <v>47</v>
      </c>
      <c r="P15" s="13">
        <f t="shared" ref="P15:R19" si="7">J15*M15</f>
        <v>0</v>
      </c>
      <c r="Q15" s="14">
        <f t="shared" si="7"/>
        <v>0</v>
      </c>
      <c r="R15" s="14">
        <f t="shared" si="7"/>
        <v>0</v>
      </c>
      <c r="S15" s="39"/>
    </row>
    <row r="16" spans="1:20" x14ac:dyDescent="0.15">
      <c r="B16" s="9">
        <v>0</v>
      </c>
      <c r="C16" s="11" t="s">
        <v>1</v>
      </c>
      <c r="E16" s="10">
        <f>Q20</f>
        <v>0</v>
      </c>
      <c r="G16" s="11" t="s">
        <v>9</v>
      </c>
      <c r="H16" s="12">
        <v>20</v>
      </c>
      <c r="I16" s="10">
        <f>IF($H16-$H15&lt;0,0,$H16-$H15)</f>
        <v>15</v>
      </c>
      <c r="J16" s="13">
        <f>IF(IF(J12-J15&gt;$I16,$I16,J12-J15)&lt;0,0,IF(J12-J15&gt;$I16,$I16,J12-J15))</f>
        <v>0</v>
      </c>
      <c r="K16" s="14">
        <f>IF(IF(K12-K15&gt;$I16,$I16,K12-K15)&lt;0,0,IF(K12-K15&gt;$I16,$I16,K12-K15))</f>
        <v>0</v>
      </c>
      <c r="L16" s="14">
        <f>IF(IF(L12-L15&gt;$I16,$I16,L12-L15)&lt;0,0,IF(L12-L15&gt;$I16,$I16,L12-L15))</f>
        <v>0</v>
      </c>
      <c r="M16" s="15">
        <v>101</v>
      </c>
      <c r="N16" s="16">
        <v>116</v>
      </c>
      <c r="O16" s="16">
        <v>47</v>
      </c>
      <c r="P16" s="13">
        <f t="shared" si="7"/>
        <v>0</v>
      </c>
      <c r="Q16" s="14">
        <f t="shared" si="7"/>
        <v>0</v>
      </c>
      <c r="R16" s="14">
        <f t="shared" si="7"/>
        <v>0</v>
      </c>
      <c r="S16" s="39"/>
    </row>
    <row r="17" spans="2:20" x14ac:dyDescent="0.15">
      <c r="B17" s="9">
        <v>0</v>
      </c>
      <c r="C17" s="11" t="s">
        <v>12</v>
      </c>
      <c r="E17" s="10">
        <f>R20</f>
        <v>0</v>
      </c>
      <c r="G17" s="11" t="s">
        <v>10</v>
      </c>
      <c r="H17" s="12">
        <v>45</v>
      </c>
      <c r="I17" s="10">
        <f>IF($H17-$H16&lt;0,0,$H17-$H16)</f>
        <v>25</v>
      </c>
      <c r="J17" s="13">
        <f>IF(IF(J12-J15-J16&gt;$I17,$I17,J12-J15-J16)&lt;0,0,IF(J12-J15-J16&gt;$I17,$I17,J12-J15-J16))</f>
        <v>0</v>
      </c>
      <c r="K17" s="14">
        <f>IF(IF(K12-K15-K16&gt;$I17,$I17,K12-K15-K16)&lt;0,0,IF(K12-K15-K16&gt;$I17,$I17,K12-K15-K16))</f>
        <v>0</v>
      </c>
      <c r="L17" s="14">
        <f>IF(IF(L12-L15-L16&gt;$I17,$I17,L12-L15-L16)&lt;0,0,IF(L12-L15-L16&gt;$I17,$I17,L12-L15-L16))</f>
        <v>0</v>
      </c>
      <c r="M17" s="15">
        <v>80</v>
      </c>
      <c r="N17" s="16">
        <v>116</v>
      </c>
      <c r="O17" s="16">
        <v>31</v>
      </c>
      <c r="P17" s="13">
        <f t="shared" si="7"/>
        <v>0</v>
      </c>
      <c r="Q17" s="14">
        <f t="shared" si="7"/>
        <v>0</v>
      </c>
      <c r="R17" s="14">
        <f t="shared" si="7"/>
        <v>0</v>
      </c>
      <c r="S17" s="39"/>
    </row>
    <row r="18" spans="2:20" x14ac:dyDescent="0.15">
      <c r="E18" s="10"/>
      <c r="G18" s="11" t="s">
        <v>11</v>
      </c>
      <c r="H18" s="12">
        <v>60</v>
      </c>
      <c r="I18" s="10">
        <f>IF($H18-$H17&lt;0,0,$H18-$H17)</f>
        <v>15</v>
      </c>
      <c r="J18" s="13">
        <f>IF(IF(J12-J15-J16-J17&gt;$I18,$I18,J12-J15-J16-J17)&lt;0,0,IF(J12-J15-J16-J17&gt;$I18,$I18,J12-J15-J16-J17))</f>
        <v>0</v>
      </c>
      <c r="K18" s="14">
        <f>IF(IF(K12-K15-K16-K17&gt;$I18,$I18,K12-K15-K16-K17)&lt;0,0,IF(K12-K15-K16-K17&gt;$I18,$I18,K12-K15-K16-K17))</f>
        <v>0</v>
      </c>
      <c r="L18" s="14">
        <f>IF(IF(L12-L15-L16-L17&gt;$I18,$I18,L12-L15-L16-L17)&lt;0,0,IF(L12-L15-L16-L17&gt;$I18,$I18,L12-L15-L16-L17))</f>
        <v>0</v>
      </c>
      <c r="M18" s="45">
        <v>12</v>
      </c>
      <c r="N18" s="16">
        <v>116</v>
      </c>
      <c r="O18" s="16">
        <v>0</v>
      </c>
      <c r="P18" s="13">
        <f t="shared" si="7"/>
        <v>0</v>
      </c>
      <c r="Q18" s="14">
        <f t="shared" si="7"/>
        <v>0</v>
      </c>
      <c r="R18" s="33">
        <f t="shared" si="7"/>
        <v>0</v>
      </c>
    </row>
    <row r="19" spans="2:20" ht="13" thickBot="1" x14ac:dyDescent="0.2">
      <c r="E19" s="10"/>
      <c r="G19" s="11" t="s">
        <v>13</v>
      </c>
      <c r="H19" s="12">
        <v>61</v>
      </c>
      <c r="I19" s="10">
        <f>IF($H19-$H18&lt;0,0,$H19-$H18)</f>
        <v>1</v>
      </c>
      <c r="J19" s="22">
        <f>J12-J15-J16-J17-J18</f>
        <v>0</v>
      </c>
      <c r="K19" s="23">
        <f t="shared" ref="K19" si="8">K12-K15-K16-K17-K18</f>
        <v>0</v>
      </c>
      <c r="L19" s="23">
        <f t="shared" ref="L19" si="9">L12-L15-L16-L17-L18</f>
        <v>0</v>
      </c>
      <c r="M19" s="46">
        <v>12</v>
      </c>
      <c r="N19" s="30">
        <v>116</v>
      </c>
      <c r="O19" s="30">
        <v>0</v>
      </c>
      <c r="P19" s="22">
        <f t="shared" si="7"/>
        <v>0</v>
      </c>
      <c r="Q19" s="23">
        <f t="shared" si="7"/>
        <v>0</v>
      </c>
      <c r="R19" s="23">
        <f t="shared" si="7"/>
        <v>0</v>
      </c>
      <c r="S19" s="39"/>
    </row>
    <row r="20" spans="2:20" ht="13" thickBot="1" x14ac:dyDescent="0.2">
      <c r="E20" s="19">
        <f>SUM(E15:E19)</f>
        <v>0</v>
      </c>
      <c r="F20" s="20">
        <f>S20-E20</f>
        <v>0</v>
      </c>
      <c r="H20" s="10"/>
      <c r="I20" s="31"/>
      <c r="J20" s="31">
        <f>SUM(J15:J19)</f>
        <v>0</v>
      </c>
      <c r="K20" s="31">
        <f>SUM(K15:K19)</f>
        <v>0</v>
      </c>
      <c r="L20" s="31">
        <f>SUM(L15:L19)</f>
        <v>0</v>
      </c>
      <c r="M20" s="10"/>
      <c r="N20" s="10"/>
      <c r="O20" s="10"/>
      <c r="P20" s="22">
        <f>SUM(P15:P19)</f>
        <v>0</v>
      </c>
      <c r="Q20" s="23">
        <f t="shared" ref="Q20" si="10">SUM(Q15:Q19)</f>
        <v>0</v>
      </c>
      <c r="R20" s="41">
        <f t="shared" ref="R20" si="11">SUM(R15:R19)</f>
        <v>0</v>
      </c>
      <c r="S20" s="20">
        <f>SUM(P20:R20)</f>
        <v>0</v>
      </c>
      <c r="T20" s="1" t="s">
        <v>14</v>
      </c>
    </row>
    <row r="21" spans="2:20" ht="13" thickTop="1" x14ac:dyDescent="0.15">
      <c r="I21" s="24" t="s">
        <v>15</v>
      </c>
      <c r="J21" s="25">
        <f>J20-B15</f>
        <v>0</v>
      </c>
      <c r="K21" s="25">
        <f>K20-B16</f>
        <v>0</v>
      </c>
      <c r="L21" s="25">
        <f>L20-B17</f>
        <v>0</v>
      </c>
    </row>
    <row r="23" spans="2:20" x14ac:dyDescent="0.15">
      <c r="I23" s="24"/>
      <c r="J23" s="25"/>
      <c r="K23" s="25"/>
      <c r="L23" s="25"/>
    </row>
    <row r="24" spans="2:20" s="3" customFormat="1" ht="46" thickBot="1" x14ac:dyDescent="0.2">
      <c r="B24" s="35">
        <v>2026</v>
      </c>
      <c r="C24" s="36" t="s">
        <v>27</v>
      </c>
      <c r="I24" s="26"/>
      <c r="J24" s="3">
        <f>B27</f>
        <v>0</v>
      </c>
      <c r="K24" s="3">
        <f>B28</f>
        <v>0</v>
      </c>
      <c r="L24" s="3">
        <f>B29</f>
        <v>0</v>
      </c>
    </row>
    <row r="25" spans="2:20" ht="52" x14ac:dyDescent="0.15">
      <c r="C25" s="6" t="s">
        <v>28</v>
      </c>
      <c r="I25" s="24"/>
      <c r="J25" s="27" t="str">
        <f>C27</f>
        <v>Produkteintragung durch baubook GmbH</v>
      </c>
      <c r="K25" s="28" t="str">
        <f>C28</f>
        <v>Produktaktualisierung durch baubook GmbH</v>
      </c>
      <c r="L25" s="28" t="str">
        <f>C29</f>
        <v>Eintragung EPD-Daten per Import-Datei</v>
      </c>
      <c r="M25" s="27" t="str">
        <f t="shared" ref="M25:R25" si="12">J25</f>
        <v>Produkteintragung durch baubook GmbH</v>
      </c>
      <c r="N25" s="28" t="str">
        <f t="shared" si="12"/>
        <v>Produktaktualisierung durch baubook GmbH</v>
      </c>
      <c r="O25" s="28" t="str">
        <f t="shared" si="12"/>
        <v>Eintragung EPD-Daten per Import-Datei</v>
      </c>
      <c r="P25" s="27" t="str">
        <f t="shared" si="12"/>
        <v>Produkteintragung durch baubook GmbH</v>
      </c>
      <c r="Q25" s="28" t="str">
        <f t="shared" si="12"/>
        <v>Produktaktualisierung durch baubook GmbH</v>
      </c>
      <c r="R25" s="32" t="str">
        <f t="shared" si="12"/>
        <v>Eintragung EPD-Daten per Import-Datei</v>
      </c>
    </row>
    <row r="26" spans="2:20" x14ac:dyDescent="0.15">
      <c r="B26" s="1" t="s">
        <v>2</v>
      </c>
      <c r="G26" s="8" t="s">
        <v>3</v>
      </c>
      <c r="H26" s="8"/>
      <c r="I26" s="24"/>
      <c r="J26" s="29"/>
      <c r="K26" s="25"/>
      <c r="L26" s="25"/>
      <c r="M26" s="7" t="s">
        <v>5</v>
      </c>
      <c r="N26" s="8"/>
      <c r="O26" s="8"/>
      <c r="P26" s="29"/>
      <c r="Q26" s="25"/>
      <c r="R26" s="25"/>
      <c r="S26" s="39"/>
    </row>
    <row r="27" spans="2:20" x14ac:dyDescent="0.15">
      <c r="B27" s="9">
        <v>0</v>
      </c>
      <c r="C27" s="11" t="s">
        <v>16</v>
      </c>
      <c r="E27" s="10">
        <f>P30</f>
        <v>0</v>
      </c>
      <c r="G27" s="11" t="s">
        <v>7</v>
      </c>
      <c r="H27" s="12">
        <v>5</v>
      </c>
      <c r="I27" s="10">
        <f>$H27</f>
        <v>5</v>
      </c>
      <c r="J27" s="13">
        <f>IF(J24&lt;=$H27,J24,$H27)</f>
        <v>0</v>
      </c>
      <c r="K27" s="14">
        <f t="shared" ref="K27:L27" si="13">IF(K24&lt;=$H27,K24,$H27)</f>
        <v>0</v>
      </c>
      <c r="L27" s="14">
        <f t="shared" si="13"/>
        <v>0</v>
      </c>
      <c r="M27" s="15">
        <v>166</v>
      </c>
      <c r="N27" s="16">
        <v>111</v>
      </c>
      <c r="O27" s="16">
        <v>106</v>
      </c>
      <c r="P27" s="13">
        <f t="shared" ref="P27:R29" si="14">J27*M27</f>
        <v>0</v>
      </c>
      <c r="Q27" s="14">
        <f t="shared" si="14"/>
        <v>0</v>
      </c>
      <c r="R27" s="14">
        <f t="shared" si="14"/>
        <v>0</v>
      </c>
      <c r="S27" s="39"/>
    </row>
    <row r="28" spans="2:20" x14ac:dyDescent="0.15">
      <c r="B28" s="9">
        <v>0</v>
      </c>
      <c r="C28" s="11" t="s">
        <v>17</v>
      </c>
      <c r="E28" s="10">
        <f>Q30</f>
        <v>0</v>
      </c>
      <c r="G28" s="11" t="s">
        <v>9</v>
      </c>
      <c r="H28" s="12">
        <v>20</v>
      </c>
      <c r="I28" s="10">
        <f>IF($H28-$H27&lt;0,0,$H28-$H27)</f>
        <v>15</v>
      </c>
      <c r="J28" s="13">
        <f>IF(IF(J24-J27&gt;$I28,$I28,J24-J27)&lt;0,0,IF(J24-J27&gt;$I28,$I28,J24-J27))</f>
        <v>0</v>
      </c>
      <c r="K28" s="14">
        <f t="shared" ref="K28:L28" si="15">IF(IF(K24-K27&gt;$I28,$I28,K24-K27)&lt;0,0,IF(K24-K27&gt;$I28,$I28,K24-K27))</f>
        <v>0</v>
      </c>
      <c r="L28" s="14">
        <f t="shared" si="15"/>
        <v>0</v>
      </c>
      <c r="M28" s="15">
        <v>166</v>
      </c>
      <c r="N28" s="16">
        <v>111</v>
      </c>
      <c r="O28" s="16">
        <v>69</v>
      </c>
      <c r="P28" s="13">
        <f t="shared" si="14"/>
        <v>0</v>
      </c>
      <c r="Q28" s="14">
        <f t="shared" si="14"/>
        <v>0</v>
      </c>
      <c r="R28" s="14">
        <f t="shared" si="14"/>
        <v>0</v>
      </c>
      <c r="S28" s="39"/>
    </row>
    <row r="29" spans="2:20" ht="13" thickBot="1" x14ac:dyDescent="0.2">
      <c r="B29" s="9">
        <v>0</v>
      </c>
      <c r="C29" s="11" t="s">
        <v>18</v>
      </c>
      <c r="E29" s="10">
        <f>R30</f>
        <v>0</v>
      </c>
      <c r="G29" s="11" t="s">
        <v>19</v>
      </c>
      <c r="H29" s="12">
        <v>21</v>
      </c>
      <c r="I29" s="33">
        <f>IF($H29-$H28&lt;0,0,$H29-$H28)</f>
        <v>1</v>
      </c>
      <c r="J29" s="22">
        <f t="shared" ref="J29" si="16">J24-J27-J28</f>
        <v>0</v>
      </c>
      <c r="K29" s="23">
        <f t="shared" ref="K29" si="17">K24-K27-K28</f>
        <v>0</v>
      </c>
      <c r="L29" s="34">
        <f>L24-L27-L28</f>
        <v>0</v>
      </c>
      <c r="M29" s="17">
        <v>166</v>
      </c>
      <c r="N29" s="18">
        <v>84</v>
      </c>
      <c r="O29" s="18">
        <v>69</v>
      </c>
      <c r="P29" s="13">
        <f t="shared" si="14"/>
        <v>0</v>
      </c>
      <c r="Q29" s="14">
        <f t="shared" si="14"/>
        <v>0</v>
      </c>
      <c r="R29" s="14">
        <f t="shared" si="14"/>
        <v>0</v>
      </c>
      <c r="S29" s="39"/>
    </row>
    <row r="30" spans="2:20" ht="13" thickBot="1" x14ac:dyDescent="0.2">
      <c r="E30" s="19">
        <f>SUM(E27:E29)</f>
        <v>0</v>
      </c>
      <c r="F30" s="20">
        <f>S30-E30</f>
        <v>0</v>
      </c>
      <c r="J30" s="31">
        <f>SUM(J27:J29)</f>
        <v>0</v>
      </c>
      <c r="K30" s="31">
        <f>SUM(K27:K29)</f>
        <v>0</v>
      </c>
      <c r="L30" s="31">
        <f>SUM(L27:L29)</f>
        <v>0</v>
      </c>
      <c r="P30" s="22">
        <f>SUM(P27:P29)</f>
        <v>0</v>
      </c>
      <c r="Q30" s="23">
        <f>SUM(Q27:Q29)</f>
        <v>0</v>
      </c>
      <c r="R30" s="34">
        <f>SUM(R27:R29)</f>
        <v>0</v>
      </c>
      <c r="S30" s="20">
        <f>SUM(P30:R30)</f>
        <v>0</v>
      </c>
      <c r="T30" s="1" t="s">
        <v>14</v>
      </c>
    </row>
    <row r="31" spans="2:20" ht="13" thickTop="1" x14ac:dyDescent="0.15">
      <c r="I31" s="24" t="s">
        <v>15</v>
      </c>
      <c r="J31" s="25">
        <f>J30-B27</f>
        <v>0</v>
      </c>
      <c r="K31" s="25">
        <f>K30-B28</f>
        <v>0</v>
      </c>
      <c r="L31" s="25">
        <f>L30-B29</f>
        <v>0</v>
      </c>
    </row>
    <row r="37" spans="2:5" ht="15" thickBot="1" x14ac:dyDescent="0.2">
      <c r="B37" s="50"/>
      <c r="C37" s="49" t="s">
        <v>20</v>
      </c>
      <c r="D37" s="50"/>
      <c r="E37" s="47">
        <f>E7+E30+E20</f>
        <v>0</v>
      </c>
    </row>
    <row r="38" spans="2:5" ht="13" thickTop="1" x14ac:dyDescent="0.15"/>
    <row r="140" spans="14:14" ht="14" x14ac:dyDescent="0.15">
      <c r="N140" s="48" t="s">
        <v>26</v>
      </c>
    </row>
  </sheetData>
  <sheetProtection selectLockedCells="1"/>
  <mergeCells count="1">
    <mergeCell ref="B1:G1"/>
  </mergeCells>
  <conditionalFormatting sqref="F2:F36 E37 F38:F1048576">
    <cfRule type="cellIs" dxfId="0" priority="1" operator="notEqual">
      <formula>0</formula>
    </cfRule>
  </conditionalFormatting>
  <dataValidations count="1">
    <dataValidation type="list" allowBlank="1" showInputMessage="1" showErrorMessage="1" sqref="D28:D29 D5:D26" xr:uid="{38D613EA-70BB-438B-8353-5531D30D3D91}">
      <formula1>#REF!</formula1>
    </dataValidation>
  </dataValidations>
  <pageMargins left="0.7" right="0.7" top="1" bottom="0.75" header="0.25" footer="0.3"/>
  <pageSetup paperSize="9" orientation="landscape" r:id="rId1"/>
  <headerFooter>
    <oddHeader>&amp;L&amp;"Calibri,Standard"&amp;K000000&amp;G</oddHeader>
    <oddFooter>&amp;L&amp;"Calibri,Standard"&amp;9&amp;K000000&amp;D&amp;C&amp;"Calibri,Standard"&amp;9&amp;K000000&amp;P&amp;R&amp;"Calibri,Standard"&amp;9&amp;K000000www.baubook.info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AA695348DDFC248A0DF824C7FDDB673" ma:contentTypeVersion="15" ma:contentTypeDescription="Ein neues Dokument erstellen." ma:contentTypeScope="" ma:versionID="6b34633b8e3400135fd1fa9d58cb8b6f">
  <xsd:schema xmlns:xsd="http://www.w3.org/2001/XMLSchema" xmlns:xs="http://www.w3.org/2001/XMLSchema" xmlns:p="http://schemas.microsoft.com/office/2006/metadata/properties" xmlns:ns2="c83f5085-a295-440d-b805-4e276abe3da8" xmlns:ns3="66899391-fd79-4114-8bcd-44ab75560a73" targetNamespace="http://schemas.microsoft.com/office/2006/metadata/properties" ma:root="true" ma:fieldsID="b2213207ecb22b3eb1e532fae808c8cf" ns2:_="" ns3:_="">
    <xsd:import namespace="c83f5085-a295-440d-b805-4e276abe3da8"/>
    <xsd:import namespace="66899391-fd79-4114-8bcd-44ab75560a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3f5085-a295-440d-b805-4e276abe3d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21c5c122-0889-4708-a2f9-443b1c8b1b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99391-fd79-4114-8bcd-44ab75560a7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09874c1-eccd-4ece-8972-717a50d7e949}" ma:internalName="TaxCatchAll" ma:showField="CatchAllData" ma:web="66899391-fd79-4114-8bcd-44ab75560a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3f5085-a295-440d-b805-4e276abe3da8">
      <Terms xmlns="http://schemas.microsoft.com/office/infopath/2007/PartnerControls"/>
    </lcf76f155ced4ddcb4097134ff3c332f>
    <TaxCatchAll xmlns="66899391-fd79-4114-8bcd-44ab75560a7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887933-503F-4C77-8969-7655DA914D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3f5085-a295-440d-b805-4e276abe3da8"/>
    <ds:schemaRef ds:uri="66899391-fd79-4114-8bcd-44ab75560a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F8D002-1426-4CF7-B988-89AFAB86B426}">
  <ds:schemaRefs>
    <ds:schemaRef ds:uri="http://www.w3.org/XML/1998/namespace"/>
    <ds:schemaRef ds:uri="http://purl.org/dc/elements/1.1/"/>
    <ds:schemaRef ds:uri="66899391-fd79-4114-8bcd-44ab75560a73"/>
    <ds:schemaRef ds:uri="c83f5085-a295-440d-b805-4e276abe3da8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CBE66D7-609F-4401-A1EC-3F8D6A2EA2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Ergebnis</vt:lpstr>
      <vt:lpstr>Ergebnis!Druckbereich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Christoph Schwemberger</cp:lastModifiedBy>
  <cp:revision/>
  <dcterms:created xsi:type="dcterms:W3CDTF">2023-03-22T08:07:09Z</dcterms:created>
  <dcterms:modified xsi:type="dcterms:W3CDTF">2025-11-12T17:19:23Z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0x0101006AA695348DDFC248A0DF824C7FDDB673</vt:lpwstr>
  </property>
  <property fmtid="{D5CDD505-2E9C-101B-9397-08002B2CF9AE}" pid="3" name="MediaServiceImageTags">
    <vt:lpwstr/>
  </property>
</Properties>
</file>